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2255" windowHeight="13125" activeTab="0"/>
  </bookViews>
  <sheets>
    <sheet name="UVOD" sheetId="1" r:id="rId1"/>
    <sheet name="ZAKL_DATA" sheetId="2" r:id="rId2"/>
    <sheet name="1" sheetId="3" r:id="rId3"/>
    <sheet name="POZ1" sheetId="4" r:id="rId4"/>
    <sheet name="STA1" sheetId="5" r:id="rId5"/>
    <sheet name="4" sheetId="6" r:id="rId6"/>
    <sheet name="Splátky" sheetId="7" r:id="rId7"/>
  </sheets>
  <definedNames>
    <definedName name="_xlfn.SINGLE" hidden="1">#NAME?</definedName>
    <definedName name="_xlnm.Print_Area" localSheetId="2">'1'!$A$1:$R$56</definedName>
    <definedName name="_xlnm.Print_Area" localSheetId="5">'4'!$A$1:$M$60</definedName>
    <definedName name="_xlnm.Print_Area" localSheetId="3">'POZ1'!$A$1:$R$62</definedName>
    <definedName name="_xlnm.Print_Area" localSheetId="6">'Splátky'!$A$1:$B$13</definedName>
    <definedName name="_xlnm.Print_Area" localSheetId="4">'STA1'!$A$1:$S$63</definedName>
    <definedName name="_xlnm.Print_Area" localSheetId="0">'UVOD'!$A$1:$K$32</definedName>
    <definedName name="_xlnm.Print_Area" localSheetId="1">'ZAKL_DATA'!$A$1:$E$42</definedName>
  </definedNames>
  <calcPr fullCalcOnLoad="1"/>
</workbook>
</file>

<file path=xl/comments2.xml><?xml version="1.0" encoding="utf-8"?>
<comments xmlns="http://schemas.openxmlformats.org/spreadsheetml/2006/main">
  <authors>
    <author>Martin Štěpán</author>
  </authors>
  <commentList>
    <comment ref="A1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Tento list slouží k zadávání základních údajů pro daňového poplatníka. Je společný pro většinu daňových formulářů, je tedy možné pouhým zkopírováním barevných oblastí rychle vyplnit stále se opakující údaje i do jiných formulářů daňových přiznání.
</t>
        </r>
      </text>
    </comment>
    <comment ref="D2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V zamčených verzích formulářů se tato položka vyplňuje na základě údaje, který byl zadán při platbě SMS.</t>
        </r>
      </text>
    </comment>
    <comment ref="B9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rodno číslo je potřeba uvést bez lomítka.</t>
        </r>
      </text>
    </comment>
  </commentList>
</comments>
</file>

<file path=xl/comments3.xml><?xml version="1.0" encoding="utf-8"?>
<comments xmlns="http://schemas.openxmlformats.org/spreadsheetml/2006/main">
  <authors>
    <author>Martin Štěpán</author>
  </authors>
  <commentList>
    <comment ref="A10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je poplatníkem fyzická osoba, zaškrtněte políčko znakem "X".</t>
        </r>
      </text>
    </comment>
    <comment ref="A12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je poplatníkem právnická osoba, zaškrtněte políčko znakem "X".</t>
        </r>
      </text>
    </comment>
    <comment ref="L14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provozujete zemědělskou výrobu ebo chov ryb, zaškrtněte políčko znakem "X".</t>
        </r>
      </text>
    </comment>
    <comment ref="D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řádné přiznání, zaškrtněte políčko znakem "X".</t>
        </r>
      </text>
    </comment>
    <comment ref="F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dílčí přiznání, zaškrtněte políčko znakem "X".</t>
        </r>
      </text>
    </comment>
    <comment ref="H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opravné přiznání, zaškrtněte políčko znakem "X".</t>
        </r>
      </text>
    </comment>
    <comment ref="J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opravné přiznání, zaškrtněte políčko znakem "X".</t>
        </r>
      </text>
    </comment>
    <comment ref="L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dodatečné přiznání, zaškrtněte políčko znakem "X".</t>
        </r>
      </text>
    </comment>
  </commentList>
</comments>
</file>

<file path=xl/comments4.xml><?xml version="1.0" encoding="utf-8"?>
<comments xmlns="http://schemas.openxmlformats.org/spreadsheetml/2006/main">
  <authors>
    <author>Martin Štěpán</author>
  </authors>
  <commentList>
    <comment ref="F39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v dané kategorii potřebujete vyplnit více pozemků, použijte jeden z doplňujících listů PŘPOZx a do tohoto políčka vzorcem přičtěte hodnotu z buňky D73 z tohoto listu.</t>
        </r>
      </text>
    </comment>
    <comment ref="K39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v dané kategorii potřebujete vyplnit více pozemků, použijte jeden z doplňujících listů PŘPOZx a do tohoto políčka vzorcem přičtěte hodnotu z buňky I73 z tohoto listu.</t>
        </r>
      </text>
    </comment>
    <comment ref="P39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v dané kategorii potřebujete vyplnit více pozemků, použijte jeden z doplňujících listů PŘPOZx a do tohoto políčka vzorcem přičtěte hodnotu z buňky M73 z tohoto listu.</t>
        </r>
      </text>
    </comment>
  </commentList>
</comments>
</file>

<file path=xl/comments5.xml><?xml version="1.0" encoding="utf-8"?>
<comments xmlns="http://schemas.openxmlformats.org/spreadsheetml/2006/main">
  <authors>
    <author>Martin Štěpán</author>
  </authors>
  <commentList>
    <comment ref="I43" authorId="0">
      <text>
        <r>
          <rPr>
            <b/>
            <sz val="9"/>
            <rFont val="Tahoma"/>
            <family val="2"/>
          </rPr>
          <t xml:space="preserve">Martin Štěpán: </t>
        </r>
        <r>
          <rPr>
            <sz val="8"/>
            <rFont val="Tahoma"/>
            <family val="2"/>
          </rPr>
          <t>přepište koeficient na 1,22</t>
        </r>
        <r>
          <rPr>
            <b/>
            <sz val="8"/>
            <rFont val="Tahoma"/>
            <family val="2"/>
          </rPr>
          <t xml:space="preserve">, </t>
        </r>
        <r>
          <rPr>
            <sz val="8"/>
            <rFont val="Tahoma"/>
            <family val="2"/>
          </rPr>
          <t>pokud je součástí jednotky pozemek přesahující zastavěnou
plochu nebo je-li s jednotkou užíván pozemek/pozemky ve spoluvlastnictví všech vlastníků jednotek v domě užívaný/é společně s těmito jednotkami</t>
        </r>
        <r>
          <rPr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v dané kategorii potřebujete vyplnit více pozemků, použijte jeden z doplňujících listů PŘSTAx a do tohoto políčka vzorcem přičtěte hodnotu z buňky L77 z tohoto listu.</t>
        </r>
      </text>
    </comment>
  </commentList>
</comments>
</file>

<file path=xl/sharedStrings.xml><?xml version="1.0" encoding="utf-8"?>
<sst xmlns="http://schemas.openxmlformats.org/spreadsheetml/2006/main" count="353" uniqueCount="286">
  <si>
    <t>Počet listů k dani z pozemků:</t>
  </si>
  <si>
    <t>Počet příloh k listům:</t>
  </si>
  <si>
    <t>Počet příloh ostatních:</t>
  </si>
  <si>
    <t>a) obec</t>
  </si>
  <si>
    <t>b) PSČ</t>
  </si>
  <si>
    <t>101 Daňové identifikační číslo</t>
  </si>
  <si>
    <t>102 Fyzická osoba1)</t>
  </si>
  <si>
    <t>Rodné číslo</t>
  </si>
  <si>
    <t xml:space="preserve">103 Právnická osoba1)       </t>
  </si>
  <si>
    <t>Identifikační číslo</t>
  </si>
  <si>
    <t>104 Poplatník provozuje zemědělskou výrobu a chov ryb1)</t>
  </si>
  <si>
    <t>107 Příjmení</t>
  </si>
  <si>
    <t>108 Rodné příjmení</t>
  </si>
  <si>
    <t>110 Tituly</t>
  </si>
  <si>
    <t>c) stát</t>
  </si>
  <si>
    <t>d) část obce / ulice</t>
  </si>
  <si>
    <t>e) číslo popisné / orientační</t>
  </si>
  <si>
    <t>a) telefon</t>
  </si>
  <si>
    <t xml:space="preserve">                otisk podacího razítka finančního úřadu</t>
  </si>
  <si>
    <t>den</t>
  </si>
  <si>
    <t>měsíc</t>
  </si>
  <si>
    <t>rok</t>
  </si>
  <si>
    <t>List číslo:</t>
  </si>
  <si>
    <t xml:space="preserve">       Kód souborů lesních typů</t>
  </si>
  <si>
    <t xml:space="preserve">       - pouze u druhu pozemku C</t>
  </si>
  <si>
    <t>204 Název obce</t>
  </si>
  <si>
    <t>205 Název katastrálního území</t>
  </si>
  <si>
    <t>206 Kód katastrálního území</t>
  </si>
  <si>
    <t>a) výměra celkem</t>
  </si>
  <si>
    <t>Č. ř.</t>
  </si>
  <si>
    <t>Poplatník</t>
  </si>
  <si>
    <t>Měrná jednotka</t>
  </si>
  <si>
    <t>Finanční úřad</t>
  </si>
  <si>
    <t>Kč</t>
  </si>
  <si>
    <t>%</t>
  </si>
  <si>
    <t>Počet příloh k listu:</t>
  </si>
  <si>
    <t>Stavby:</t>
  </si>
  <si>
    <t>303 Název obce</t>
  </si>
  <si>
    <t>304 Název katastrálního území</t>
  </si>
  <si>
    <t>305 Kód katastrálního území</t>
  </si>
  <si>
    <t>Měrná jedn.</t>
  </si>
  <si>
    <t>Datum</t>
  </si>
  <si>
    <t>g) poslední rok osvobození</t>
  </si>
  <si>
    <t>c) nárok na osvobození</t>
  </si>
  <si>
    <t>a) číslo popisné nebo číslo evidenční</t>
  </si>
  <si>
    <t>b) číslo jednotky</t>
  </si>
  <si>
    <t>e) právní vztah</t>
  </si>
  <si>
    <t>g) právní důvody nároku na osvobození</t>
  </si>
  <si>
    <t>P Ř I Z N Á N Í</t>
  </si>
  <si>
    <t>X</t>
  </si>
  <si>
    <t>Základní list daňového poplatníka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</si>
  <si>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</si>
  <si>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</si>
  <si>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</si>
  <si>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</si>
  <si>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</si>
  <si>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</si>
  <si>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</si>
  <si>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</si>
  <si>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</si>
  <si>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</si>
  <si>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</si>
  <si>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</si>
  <si>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</si>
  <si>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</si>
  <si>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</si>
  <si>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</si>
  <si>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</si>
  <si>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</si>
  <si>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</si>
  <si>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</si>
  <si>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</si>
  <si>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</si>
  <si>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</si>
  <si>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</si>
  <si>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</si>
  <si>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</si>
  <si>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</si>
  <si>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</si>
  <si>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</si>
  <si>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Přiznání sestavil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</si>
  <si>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</si>
  <si>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</si>
  <si>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</si>
  <si>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</si>
  <si>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</si>
  <si>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</si>
  <si>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</si>
  <si>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</si>
  <si>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</si>
  <si>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</si>
  <si>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</si>
  <si>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Formulář zpracovala ASPEKT HM, daňová, účetní a auditorská kancelář, www.danovapriznani.cz, business.center.cz</t>
  </si>
  <si>
    <t>DIČ :</t>
  </si>
  <si>
    <t xml:space="preserve">106 Důvody pro podání dodatečného daňového přiznání </t>
  </si>
  <si>
    <t>a) datum zjištění důvodů</t>
  </si>
  <si>
    <t>b) popis důvodů pro podání dodatečného daňového přiznání</t>
  </si>
  <si>
    <t>112 Adresa místa pobytu fyzické osoby / sídla právnické osoby:</t>
  </si>
  <si>
    <t>a) čitatel</t>
  </si>
  <si>
    <t>b) jmenovatel</t>
  </si>
  <si>
    <t xml:space="preserve"> - vyplňte u řádného daňového přiznání</t>
  </si>
  <si>
    <t xml:space="preserve"> - vyplňte u dílčího a dodatečného daňového přiznání po zohlednění nastalých změn</t>
  </si>
  <si>
    <t>Dodatečně přiznaná daň</t>
  </si>
  <si>
    <t xml:space="preserve"> - vyplňte pouze u dodatečného daňového přiznání</t>
  </si>
  <si>
    <t>Poslední známá daň</t>
  </si>
  <si>
    <t>Jméno(-a) a příjmení / Název právnické osoby</t>
  </si>
  <si>
    <t>Datum narození / Evidenční číslo osvědčení daňového poradce / IČ právnické osoby</t>
  </si>
  <si>
    <t>Jméno(-a) a příjmení / Vztah k právnické osobě</t>
  </si>
  <si>
    <t>Vlastnoruční podpis daňového subjektu / osoby oprávněné k podpisu</t>
  </si>
  <si>
    <t xml:space="preserve">Otisk razítka </t>
  </si>
  <si>
    <t>2 - ustanovený zástupce</t>
  </si>
  <si>
    <t>4b - fyzická osoba - daňový poradce nebo advokát</t>
  </si>
  <si>
    <t>4c - právnická osoba vykonávající daňové poradenství</t>
  </si>
  <si>
    <t>207 Parcely - v případě nedostatečného počtu následujících položek použijte přílohu k listu - tiskopis 25 5534</t>
  </si>
  <si>
    <t>Výpočet daně z pozemků</t>
  </si>
  <si>
    <t>Výpočet daně ze staveb</t>
  </si>
  <si>
    <t xml:space="preserve">Obchodní firma poplatníka : </t>
  </si>
  <si>
    <t>Celková daňová povinnost :</t>
  </si>
  <si>
    <t xml:space="preserve">Měsíc </t>
  </si>
  <si>
    <t>Výše platby</t>
  </si>
  <si>
    <t>A</t>
  </si>
  <si>
    <t>Zemědělská výroba/chov ryb :</t>
  </si>
  <si>
    <r>
      <t xml:space="preserve">105 </t>
    </r>
    <r>
      <rPr>
        <b/>
        <sz val="9"/>
        <rFont val="Arial"/>
        <family val="2"/>
      </rPr>
      <t>Daňové přiznání</t>
    </r>
  </si>
  <si>
    <t>Finanční úřad pro :</t>
  </si>
  <si>
    <t>Územní pracoviště v, ve, pro :</t>
  </si>
  <si>
    <t>Finančnímu úřadu pro</t>
  </si>
  <si>
    <t>Územní pracoviště v, ve, pro</t>
  </si>
  <si>
    <t>PŘIZNÁNÍ K DANI Z NEMOVITÝCH VĚCÍ</t>
  </si>
  <si>
    <t>Než začnete vyplňovat tiskopis, přečtěte si, prosím, pokyny.</t>
  </si>
  <si>
    <r>
      <t>řádné</t>
    </r>
    <r>
      <rPr>
        <vertAlign val="superscript"/>
        <sz val="8"/>
        <rFont val="Arial"/>
        <family val="2"/>
      </rPr>
      <t>1)</t>
    </r>
  </si>
  <si>
    <r>
      <t>dílčí</t>
    </r>
    <r>
      <rPr>
        <vertAlign val="superscript"/>
        <sz val="8"/>
        <rFont val="Arial"/>
        <family val="2"/>
      </rPr>
      <t>1)</t>
    </r>
  </si>
  <si>
    <r>
      <t>dodatečné</t>
    </r>
    <r>
      <rPr>
        <vertAlign val="superscript"/>
        <sz val="8"/>
        <rFont val="Arial"/>
        <family val="2"/>
      </rPr>
      <t>1)</t>
    </r>
  </si>
  <si>
    <r>
      <t xml:space="preserve">106a Datum umrtí poplatníka </t>
    </r>
    <r>
      <rPr>
        <sz val="8"/>
        <rFont val="Arial"/>
        <family val="2"/>
      </rPr>
      <t>- vyplňte, podáváte-li daňové přiznání za zemřelého</t>
    </r>
  </si>
  <si>
    <t xml:space="preserve">     k dani z nemovitých věcí na zdaňovací období roku </t>
  </si>
  <si>
    <t>I. ODDÍL - údaje o poplatníkovi daně</t>
  </si>
  <si>
    <t>109 Jméno (-a)</t>
  </si>
  <si>
    <t>111 Název právnické osoby</t>
  </si>
  <si>
    <t>c) identifikátor datové schránky</t>
  </si>
  <si>
    <t>Identifikátor datové schránky :</t>
  </si>
  <si>
    <t>II. ODDÍL - údaje k dani z pozemků</t>
  </si>
  <si>
    <t>den       měsíc       rok</t>
  </si>
  <si>
    <t>.</t>
  </si>
  <si>
    <t>209 Popis změn, důvody k uplatnění nároku na osvobození</t>
  </si>
  <si>
    <t>Celková výměra pozemku snížená o výměru zastavěnou zdanitelnými stavbami, celková výměra stavebního pozemku nebo zpevněné plochy</t>
  </si>
  <si>
    <t>Spoluvlastnický podíl na pozemku nebo zpevněné ploše - uveďte pouze, pokud přiznáváte daň za spoluvlastnický podíl na pozemku nebo zpevněné ploše</t>
  </si>
  <si>
    <r>
      <t xml:space="preserve">H - </t>
    </r>
    <r>
      <rPr>
        <sz val="8"/>
        <rFont val="Arial"/>
        <family val="2"/>
      </rPr>
      <t>budova obytného domu</t>
    </r>
  </si>
  <si>
    <t xml:space="preserve">     nebo k budově rodinného domu využívaného  pro rodinnou rekreaci </t>
  </si>
  <si>
    <r>
      <t>P -</t>
    </r>
    <r>
      <rPr>
        <sz val="8"/>
        <rFont val="Arial"/>
        <family val="2"/>
      </rPr>
      <t xml:space="preserve"> ostatní zdanitelná stavba</t>
    </r>
  </si>
  <si>
    <r>
      <t xml:space="preserve">R </t>
    </r>
    <r>
      <rPr>
        <sz val="8"/>
        <rFont val="Arial"/>
        <family val="2"/>
      </rPr>
      <t>- pro bydlení (byt)</t>
    </r>
  </si>
  <si>
    <r>
      <t xml:space="preserve">S - </t>
    </r>
    <r>
      <rPr>
        <sz val="8"/>
        <rFont val="Arial"/>
        <family val="2"/>
      </rPr>
      <t>pro podnikání v zemědělské prvovýrobě, lesním a vodním</t>
    </r>
  </si>
  <si>
    <t xml:space="preserve">      hospodářství</t>
  </si>
  <si>
    <t xml:space="preserve">     nebo v ostatní zemědělské výrobě</t>
  </si>
  <si>
    <r>
      <t>U -</t>
    </r>
    <r>
      <rPr>
        <sz val="8"/>
        <rFont val="Arial"/>
        <family val="2"/>
      </rPr>
      <t xml:space="preserve"> pro ostatní druhy podnikání</t>
    </r>
  </si>
  <si>
    <r>
      <t>V -</t>
    </r>
    <r>
      <rPr>
        <sz val="8"/>
        <rFont val="Arial"/>
        <family val="2"/>
      </rPr>
      <t xml:space="preserve"> jako garáž</t>
    </r>
  </si>
  <si>
    <t>III. ODDÍL - údaje k dani ze staveb a jednotek</t>
  </si>
  <si>
    <t>Celková daň z nemovitých věcí</t>
  </si>
  <si>
    <t>IV. ODDÍL - údaje k dani z nemovitých věcí</t>
  </si>
  <si>
    <t>b) zastavěno zdanitelnými stavbami</t>
  </si>
  <si>
    <t>opravné1)</t>
  </si>
  <si>
    <t>Počet listů k dani ze staveb a jednotek:</t>
  </si>
  <si>
    <t xml:space="preserve">  podle zákona č. 338/1992 Sb., o dani z nemovitých věcí, ve znění pozdějších předpisů (dále jen „zákon“)</t>
  </si>
  <si>
    <r>
      <t xml:space="preserve">201 </t>
    </r>
    <r>
      <rPr>
        <b/>
        <sz val="8"/>
        <rFont val="Arial"/>
        <family val="2"/>
      </rPr>
      <t>Předmět daně z pozemků</t>
    </r>
  </si>
  <si>
    <r>
      <t>208 Výměra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celkem, a to i z příloh k tomuto listu:</t>
    </r>
  </si>
  <si>
    <r>
      <t>m</t>
    </r>
    <r>
      <rPr>
        <vertAlign val="superscript"/>
        <sz val="8"/>
        <rFont val="Arial"/>
        <family val="2"/>
      </rPr>
      <t>2</t>
    </r>
  </si>
  <si>
    <r>
      <t>Kč/m</t>
    </r>
    <r>
      <rPr>
        <vertAlign val="superscript"/>
        <sz val="8"/>
        <rFont val="Arial"/>
        <family val="2"/>
      </rPr>
      <t>2</t>
    </r>
  </si>
  <si>
    <t>Daň z pozemků (v případě přiznání podílu na dani z pozemku se zaokrouhlí na celé Kč nahoru)</t>
  </si>
  <si>
    <t>301 Předmět daně ze staveb a jednotek</t>
  </si>
  <si>
    <r>
      <t xml:space="preserve">I </t>
    </r>
    <r>
      <rPr>
        <sz val="8"/>
        <rFont val="Arial"/>
        <family val="2"/>
      </rPr>
      <t>- ostatní budova tvořící příslušenství k budově obytného domu</t>
    </r>
  </si>
  <si>
    <r>
      <t>Z -</t>
    </r>
    <r>
      <rPr>
        <sz val="8"/>
        <rFont val="Arial"/>
        <family val="2"/>
      </rPr>
      <t xml:space="preserve"> ostatní zdanitelná jednotka</t>
    </r>
  </si>
  <si>
    <r>
      <t xml:space="preserve">T - </t>
    </r>
    <r>
      <rPr>
        <sz val="8"/>
        <rFont val="Arial"/>
        <family val="2"/>
      </rPr>
      <t>pro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podnikání v průmyslu, stavebnictví, dopravě, energetice,</t>
    </r>
  </si>
  <si>
    <t>Zdanitelná jednotka,jejíž převažující část podlahové plochy je užívaná</t>
  </si>
  <si>
    <t>306 Zdanitelné stavby nebo zdanitelné jednotky - v případě nedostatečného počtu následujících položek použijte přílohu k listu - tiskopis 25 5535</t>
  </si>
  <si>
    <r>
      <t>f) výměra zastavěné plochy zdanitelné stavby nebo pod-lahová plocha zdanitelné jednotky v m</t>
    </r>
    <r>
      <rPr>
        <vertAlign val="superscript"/>
        <sz val="8"/>
        <rFont val="Arial"/>
        <family val="2"/>
      </rPr>
      <t>2</t>
    </r>
  </si>
  <si>
    <t>h) posle-dní rok osvobo-zení</t>
  </si>
  <si>
    <r>
      <t>307 Zastavěná plocha zdanitelných staveb nebo podlahová plocha zdanitelných jednotek celkem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uveďte součet výměr, a to i z příloh k tomuto listu</t>
    </r>
  </si>
  <si>
    <t>308 Účel užití zdanitelné stavby nebo zdanitelné jednotky či souhrnu zdanitelných staveb nebo zdanitelných jednotek, popis změn, důvody k uplatnění nároku na osvobození</t>
  </si>
  <si>
    <r>
      <t>Fyzická osoba oprávněná k podpisu</t>
    </r>
    <r>
      <rPr>
        <sz val="8"/>
        <rFont val="Arial"/>
        <family val="2"/>
      </rPr>
      <t xml:space="preserve"> (je-li daňový subjekt či zástupce právnickou osobou),</t>
    </r>
  </si>
  <si>
    <r>
      <t>s uvedením vztahu k právnické osobě</t>
    </r>
    <r>
      <rPr>
        <sz val="8"/>
        <rFont val="Arial"/>
        <family val="2"/>
      </rPr>
      <t xml:space="preserve"> (např. jednatel, pověřený pracovník apod.)</t>
    </r>
  </si>
  <si>
    <t>Daňový subjekt / osoba oprávněná k podpisu:</t>
  </si>
  <si>
    <r>
      <rPr>
        <b/>
        <sz val="8"/>
        <rFont val="Arial"/>
        <family val="2"/>
      </rPr>
      <t>Kód podepisující osoby:</t>
    </r>
    <r>
      <rPr>
        <sz val="8"/>
        <rFont val="Arial"/>
        <family val="2"/>
      </rPr>
      <t xml:space="preserve"> bude vyplněn číselný kód podle níže uvedených typů podepisujících osob</t>
    </r>
  </si>
  <si>
    <t>1 - zákonný zástupce nebo opatrovník</t>
  </si>
  <si>
    <t>3 - společný zástupce, společný zmocněnec</t>
  </si>
  <si>
    <t>4a - obecný zmocněnec - fyzická osoba i právnická osoba</t>
  </si>
  <si>
    <t>5a – osoba spravující pozůstalost</t>
  </si>
  <si>
    <t>5b – zástupce osoby spravující pozůstalost</t>
  </si>
  <si>
    <t>6a – dědic po skončení řízení o pozůstalosti</t>
  </si>
  <si>
    <t>6b – zástupce dědice po skončení řízení o pozůstalosti</t>
  </si>
  <si>
    <t>7a – právní nástupce právnické osoby</t>
  </si>
  <si>
    <t>7b – zástupce právního nástupce právnické osoby</t>
  </si>
  <si>
    <t>Poznámka: kódy 5b, 6b, 7b mají přednost před obecnými druhy zastoupení s nižšími čísly kódů.</t>
  </si>
  <si>
    <t>Formulář zpracovala ASPEKT HM, daňová, účetní a auditorská kancelář, Za Strahovem 339/20, Praha 6-Břevnov, www.aspekt.hm</t>
  </si>
  <si>
    <t>b) e-mail</t>
  </si>
  <si>
    <r>
      <t>zkrácené dodatečné</t>
    </r>
    <r>
      <rPr>
        <vertAlign val="superscript"/>
        <sz val="8"/>
        <rFont val="Arial"/>
        <family val="2"/>
      </rPr>
      <t>1)</t>
    </r>
  </si>
  <si>
    <t>Údaje o podepisující osobě:</t>
  </si>
  <si>
    <t>Kód podepisující osoby:</t>
  </si>
  <si>
    <t>CZ</t>
  </si>
  <si>
    <t>Nebytový prostor ve zd. jednotce užívaný k podnikání</t>
  </si>
  <si>
    <t>c) číslo parcely, na níž se nachází zdanitelná stavba nebo stavba,v níž se na- chází zdanitelná jednotka</t>
  </si>
  <si>
    <t>Daňové přiznání sestavil*)</t>
  </si>
  <si>
    <t xml:space="preserve">                          telefon*)</t>
  </si>
  <si>
    <t>e-mail*)</t>
  </si>
  <si>
    <t>*) Označené údaje jsou nepovinné</t>
  </si>
  <si>
    <t>formulář je pro kalendářní rok 2024</t>
  </si>
  <si>
    <r>
      <t xml:space="preserve">113 </t>
    </r>
    <r>
      <rPr>
        <b/>
        <sz val="7"/>
        <rFont val="Arial"/>
        <family val="2"/>
      </rPr>
      <t>Žádost ve věci zasílání údajů pro placení daně z nemovitých věcí e-mailem místo poštovní poukázky nebo informace do datové schránky*)</t>
    </r>
  </si>
  <si>
    <t>Žádám/e o zasílání údajů o výši částky daně z nemovitých věcí k úhradě, o existenci případného přeplatku nebo nedoplatku na dani
z nemovitých věcí a dalších údajů pro placení daně z nemovitých věcí na e-mailovou adresu uvedenou v řádku č. 114 pod písm. b).</t>
  </si>
  <si>
    <t>*) označené údaje jsou nepoviné.</t>
  </si>
  <si>
    <t>1) označte křížkem odpovídající variantu.</t>
  </si>
  <si>
    <t>25 5450 Mfin 5450 - vzor č. 19</t>
  </si>
  <si>
    <t>114 Kontaktní údaje :</t>
  </si>
  <si>
    <t>Výpočtový list k dani z pozemků</t>
  </si>
  <si>
    <t>Zpevněné plochy pozemkůzařazené do obchodního majetku podnikatele nebo užívané</t>
  </si>
  <si>
    <t>202 Datum zápisu vkladu práva vlastnického nebo datum splnění podmínek pro nabytí vlastnického práva k nemovité věci vydražené v dražbě (vyplňte jen, pokud byl podán návrh na vklad vlastnického práva do katastru nemovitostí a do 31. 12. daného roku nebyl vklad proveden nebo do 31. 12. daného roku nepřešlo vlastnické právo k nemovité věci v dražbě)</t>
  </si>
  <si>
    <r>
      <rPr>
        <b/>
        <sz val="8"/>
        <rFont val="Arial"/>
        <family val="2"/>
      </rPr>
      <t>A</t>
    </r>
    <r>
      <rPr>
        <sz val="8"/>
        <rFont val="Arial"/>
        <family val="2"/>
      </rPr>
      <t xml:space="preserve"> - orná půda, chmelnice, vinice, zahrada, ovocný sad </t>
    </r>
  </si>
  <si>
    <r>
      <rPr>
        <b/>
        <sz val="8"/>
        <rFont val="Arial"/>
        <family val="2"/>
      </rPr>
      <t>B</t>
    </r>
    <r>
      <rPr>
        <sz val="8"/>
        <rFont val="Arial"/>
        <family val="2"/>
      </rPr>
      <t xml:space="preserve"> - trvalý travní porost (dříve louka, pastvina) </t>
    </r>
  </si>
  <si>
    <r>
      <rPr>
        <b/>
        <sz val="8"/>
        <rFont val="Arial"/>
        <family val="2"/>
      </rPr>
      <t>C</t>
    </r>
    <r>
      <rPr>
        <sz val="8"/>
        <rFont val="Arial"/>
        <family val="2"/>
      </rPr>
      <t xml:space="preserve"> -  hospodářský les</t>
    </r>
  </si>
  <si>
    <r>
      <rPr>
        <b/>
        <sz val="8"/>
        <rFont val="Arial"/>
        <family val="2"/>
      </rPr>
      <t>E</t>
    </r>
    <r>
      <rPr>
        <sz val="8"/>
        <rFont val="Arial"/>
        <family val="2"/>
      </rPr>
      <t xml:space="preserve"> - zastavěná plocha a nádvoří</t>
    </r>
  </si>
  <si>
    <r>
      <rPr>
        <b/>
        <sz val="8"/>
        <rFont val="Arial"/>
        <family val="2"/>
      </rPr>
      <t>F</t>
    </r>
    <r>
      <rPr>
        <sz val="8"/>
        <rFont val="Arial"/>
        <family val="2"/>
      </rPr>
      <t xml:space="preserve"> - stavební pozemek</t>
    </r>
  </si>
  <si>
    <r>
      <rPr>
        <b/>
        <sz val="8"/>
        <rFont val="Arial"/>
        <family val="2"/>
      </rPr>
      <t>G</t>
    </r>
    <r>
      <rPr>
        <sz val="8"/>
        <rFont val="Arial"/>
        <family val="2"/>
      </rPr>
      <t xml:space="preserve"> - ostatní plocha neuvedená v předmětu daně Q a W</t>
    </r>
  </si>
  <si>
    <r>
      <t xml:space="preserve">Q – </t>
    </r>
    <r>
      <rPr>
        <sz val="8"/>
        <rFont val="Arial"/>
        <family val="2"/>
      </rPr>
      <t>ostatní plocha se způsobem využití pozemku jiná plocha</t>
    </r>
  </si>
  <si>
    <r>
      <t xml:space="preserve">W – </t>
    </r>
    <r>
      <rPr>
        <sz val="8"/>
        <rFont val="Arial"/>
        <family val="2"/>
      </rPr>
      <t>ostatní plocha se způsobem využití pozemku neplodná půda, mez, stráň, zamokřená plocha a zeleň</t>
    </r>
  </si>
  <si>
    <r>
      <t>c) výměra parcely nebo zpevněné plochy v m</t>
    </r>
    <r>
      <rPr>
        <vertAlign val="superscript"/>
        <sz val="8"/>
        <rFont val="Arial"/>
        <family val="2"/>
      </rPr>
      <t>2</t>
    </r>
  </si>
  <si>
    <t>d) právní vztah</t>
  </si>
  <si>
    <r>
      <t>e) výměra zasta-věná zdanitelný-mi stavbami v m</t>
    </r>
    <r>
      <rPr>
        <vertAlign val="superscript"/>
        <sz val="8"/>
        <rFont val="Arial"/>
        <family val="2"/>
      </rPr>
      <t>2</t>
    </r>
  </si>
  <si>
    <t>f) právní důvody nároku na osvobození</t>
  </si>
  <si>
    <r>
      <t>f) nárok na osvo-bození ve výmě-ře v m</t>
    </r>
    <r>
      <rPr>
        <vertAlign val="superscript"/>
        <sz val="8"/>
        <rFont val="Arial"/>
        <family val="2"/>
      </rPr>
      <t xml:space="preserve">2, </t>
    </r>
    <r>
      <rPr>
        <sz val="8"/>
        <rFont val="Arial"/>
        <family val="2"/>
      </rPr>
      <t>pokud se uvádí v přiznání</t>
    </r>
  </si>
  <si>
    <t>b) typ parcely
(jen u F, X, Y)
P - pozemková
S - stavební (St.)</t>
  </si>
  <si>
    <t>a) par-celní číslo</t>
  </si>
  <si>
    <r>
      <t>Cena pozemku za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podle § 5 odst. 1 a 2 zákona - vyplňte pouze u předmětů daně A až C</t>
    </r>
  </si>
  <si>
    <t>Základ daně podle § 5 odst. 1 a 2 zákona (zaokrouhlí se na celé Kč nahoru) - vyplňte pouze u předmětů daně A až C</t>
  </si>
  <si>
    <t>Základ daně podle § 5 odst. 3 zákona - vyplňte pouze u předmětů daně E až G, Q, X, Y a W</t>
  </si>
  <si>
    <t>Sazba daně podle § 6 odst. 2 zákona - vyplňte pouze u předmětů daně E až G, Q, X, Y a W</t>
  </si>
  <si>
    <t>Sazba daně podle § 6 odst. 1 zákona - vyplňte pouze u předmětů daně A až C</t>
  </si>
  <si>
    <t>Koeficient podle § 6 odst. 3 zákona - vyplňte pouze u předmětu daně F</t>
  </si>
  <si>
    <r>
      <t xml:space="preserve">Nárok na osvobození ve výměře </t>
    </r>
    <r>
      <rPr>
        <sz val="7"/>
        <rFont val="Arial"/>
        <family val="2"/>
      </rPr>
      <t>(pokud se v přiznání uvádí podle § 4 odst. 4 zákona)</t>
    </r>
  </si>
  <si>
    <r>
      <t xml:space="preserve">Výše nároku na osvobození podle § 4 zákona (uveďte na 2 desetinná místa) </t>
    </r>
    <r>
      <rPr>
        <sz val="7"/>
        <rFont val="Arial"/>
        <family val="2"/>
      </rPr>
      <t>[vypočtená výše daně z osvobozené výměry uvedené na ř. 218]</t>
    </r>
  </si>
  <si>
    <r>
      <t xml:space="preserve">Místní koeficient podle § 12 zákona </t>
    </r>
    <r>
      <rPr>
        <i/>
        <sz val="7"/>
        <rFont val="Arial"/>
        <family val="2"/>
      </rPr>
      <t>[pokud není místní koeficient obcí stanoven, uveďte hodnotu 1,0]</t>
    </r>
    <r>
      <rPr>
        <sz val="8"/>
        <rFont val="Arial"/>
        <family val="2"/>
      </rPr>
      <t xml:space="preserve">
226 Daň z pozemků</t>
    </r>
  </si>
  <si>
    <r>
      <rPr>
        <b/>
        <sz val="8"/>
        <rFont val="Arial"/>
        <family val="2"/>
      </rPr>
      <t>Daň z pozemků po vynásobení inflačním koeficientem podle § 11f zákona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(zaokrouhlí se na celé Kč nahoru)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[výpočet: ř. 220 x ř. 221]</t>
    </r>
  </si>
  <si>
    <r>
      <t xml:space="preserve">Inflační koeficient podle § 11f zákona </t>
    </r>
    <r>
      <rPr>
        <i/>
        <sz val="7"/>
        <rFont val="Arial"/>
        <family val="2"/>
      </rPr>
      <t>(u předmětů daně A, B je inflační koeficient vždy 1,0)</t>
    </r>
  </si>
  <si>
    <r>
      <t>Daň z pozemků po uplatnění nároku na osvobození (zaokr. se na celé Kč nahoru)</t>
    </r>
    <r>
      <rPr>
        <i/>
        <sz val="7"/>
        <rFont val="Arial"/>
        <family val="2"/>
      </rPr>
      <t>[výpočet:ř.217 - ř.219,pokud není osvobození,uvede se hodnota z ř.217]</t>
    </r>
  </si>
  <si>
    <r>
      <t xml:space="preserve">Daň z pozemků (zaokrouhlí se na celé Kč nahoru)                                           </t>
    </r>
    <r>
      <rPr>
        <i/>
        <sz val="8"/>
        <rFont val="Arial"/>
        <family val="2"/>
      </rPr>
      <t>[</t>
    </r>
    <r>
      <rPr>
        <i/>
        <sz val="7"/>
        <rFont val="Arial"/>
        <family val="2"/>
      </rPr>
      <t>výpočet: A až C=ř.212 x ř.213; E, G, Q, X, Y a W=ř.214 x ř.215; F=ř.214 x (ř.215 x ř.216)]</t>
    </r>
  </si>
  <si>
    <r>
      <t xml:space="preserve">Výsledná daň z pozemků po úpravě místním koeficientem podle § 12 zákona (zaokrouhlí se na celé Kč nahoru) </t>
    </r>
    <r>
      <rPr>
        <i/>
        <sz val="7"/>
        <rFont val="Arial"/>
        <family val="2"/>
      </rPr>
      <t>[výpočet: ř. 224 x ř. 225]</t>
    </r>
  </si>
  <si>
    <r>
      <t xml:space="preserve">Daň z pozemků celkem </t>
    </r>
    <r>
      <rPr>
        <i/>
        <sz val="8"/>
        <rFont val="Arial"/>
        <family val="2"/>
      </rPr>
      <t>[výpočet: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sečtěte ř. 226 z výpočtových listů]</t>
    </r>
  </si>
  <si>
    <r>
      <t xml:space="preserve">Daň ze staveb a jednotek celkem </t>
    </r>
    <r>
      <rPr>
        <i/>
        <sz val="8"/>
        <rFont val="Arial"/>
        <family val="2"/>
      </rPr>
      <t>[výpočet: sečtěte ř. 328 z výpočtových listů]</t>
    </r>
  </si>
  <si>
    <r>
      <t xml:space="preserve">Dodatečně přiznaná daň </t>
    </r>
    <r>
      <rPr>
        <i/>
        <sz val="8"/>
        <rFont val="Arial"/>
        <family val="2"/>
      </rPr>
      <t>[výpočet: ř. 403 - ř. 404]</t>
    </r>
  </si>
  <si>
    <r>
      <t xml:space="preserve">Daň z nemovitých věcí celkem </t>
    </r>
    <r>
      <rPr>
        <i/>
        <sz val="8"/>
        <rFont val="Arial"/>
        <family val="2"/>
      </rPr>
      <t>[výpočet: ř. 401 + ř. 402]</t>
    </r>
  </si>
  <si>
    <t>Zdanitelné jednotky:</t>
  </si>
  <si>
    <r>
      <rPr>
        <b/>
        <sz val="8"/>
        <rFont val="Arial"/>
        <family val="2"/>
      </rPr>
      <t>X</t>
    </r>
    <r>
      <rPr>
        <sz val="8"/>
        <rFont val="Arial"/>
        <family val="2"/>
      </rPr>
      <t xml:space="preserve"> - k podnikání v zemědělské prvovýrobě, lesním a vodním hospodářství</t>
    </r>
  </si>
  <si>
    <r>
      <rPr>
        <b/>
        <sz val="8"/>
        <rFont val="Arial"/>
        <family val="2"/>
      </rPr>
      <t>Y</t>
    </r>
    <r>
      <rPr>
        <sz val="8"/>
        <rFont val="Arial"/>
        <family val="2"/>
      </rPr>
      <t xml:space="preserve"> - k ostatním druhům podnikání</t>
    </r>
  </si>
  <si>
    <r>
      <t xml:space="preserve">J </t>
    </r>
    <r>
      <rPr>
        <sz val="8"/>
        <rFont val="Arial"/>
        <family val="2"/>
      </rPr>
      <t>– budova zapsaná v katastru nemovitostí se způsobem využití stavba pro
rodinnou rekreaci, budova rodinného domu užívaná pro rodinnou rekreaci
a objekt k bydlení užívaný pro rodinnou rekreaci (rekreační budovy)</t>
    </r>
  </si>
  <si>
    <r>
      <t xml:space="preserve">K </t>
    </r>
    <r>
      <rPr>
        <sz val="8"/>
        <rFont val="Arial"/>
        <family val="2"/>
      </rPr>
      <t>- budova plnící doplňkovou funkci k rekreačním budovám</t>
    </r>
  </si>
  <si>
    <r>
      <t xml:space="preserve">L </t>
    </r>
    <r>
      <rPr>
        <sz val="8"/>
        <rFont val="Arial"/>
        <family val="2"/>
      </rPr>
      <t>- budova zapsaná v katastru nemovitostí se způsobem využití garáž</t>
    </r>
  </si>
  <si>
    <t>Zdanitelná stavba zařazená do obchodního majetku podnikatele nebo užívaná</t>
  </si>
  <si>
    <r>
      <t>O -</t>
    </r>
    <r>
      <rPr>
        <sz val="8"/>
        <rFont val="Arial"/>
        <family val="2"/>
      </rPr>
      <t xml:space="preserve"> k ostatním druhům podnikání</t>
    </r>
  </si>
  <si>
    <r>
      <t>N -</t>
    </r>
    <r>
      <rPr>
        <sz val="8"/>
        <rFont val="Arial"/>
        <family val="2"/>
      </rPr>
      <t xml:space="preserve"> k podnikání v průmyslu, stavebnictví, dopravě, energetice </t>
    </r>
    <r>
      <rPr>
        <sz val="8"/>
        <rFont val="Arial"/>
        <family val="2"/>
      </rPr>
      <t>nebo ostatní zemědělské výrobě</t>
    </r>
  </si>
  <si>
    <r>
      <t>M -</t>
    </r>
    <r>
      <rPr>
        <sz val="8"/>
        <rFont val="Arial"/>
        <family val="2"/>
      </rPr>
      <t xml:space="preserve"> k podnikání v zemědělské prvovýrobě, lesním a vodním hospodářství </t>
    </r>
  </si>
  <si>
    <r>
      <t xml:space="preserve">302 Datum zápisu vkladu práva vlastnického nebo datum splnění podmínek pro nabytí vlastnického práva
k nemovité věci vydražené v dražbě </t>
    </r>
    <r>
      <rPr>
        <i/>
        <sz val="8"/>
        <rFont val="Arial"/>
        <family val="2"/>
      </rPr>
      <t>(vyplňte jen, pokud byl podán návrh na vklad vlastnického práva do katastru nemovitostí a do 31. 12. daného roku nebyl vklad proveden nebo do 31. 12. daného roku nepřešlo vlastnické právo k nemovité věci v dražbě)</t>
    </r>
  </si>
  <si>
    <t>d) typ parcely (řada)                   P-pozemková    S-stavební (St.)</t>
  </si>
  <si>
    <t>Výpočtový list k dani ze staveb
a jednotek</t>
  </si>
  <si>
    <r>
      <t xml:space="preserve">Výměra podlahové plochy zdanitelné jednotky podle § 10 odst. 4 zákona
</t>
    </r>
    <r>
      <rPr>
        <i/>
        <sz val="8"/>
        <rFont val="Arial"/>
        <family val="2"/>
      </rPr>
      <t>(vyplňte pouze u zdanitelných jednotek R až Z)</t>
    </r>
  </si>
  <si>
    <r>
      <t>Koeficient podle § 10 odst. 3 zákona (vyplňte pouze u zdanitelných jedno-tek R-Z)</t>
    </r>
    <r>
      <rPr>
        <i/>
        <sz val="7"/>
        <rFont val="Arial"/>
        <family val="2"/>
      </rPr>
      <t>[1,22=jednotka v bytovém domě s pozemkem, 1,20=jednotka v jiném domě]</t>
    </r>
  </si>
  <si>
    <t>R</t>
  </si>
  <si>
    <t>Sazba daně podle § 11 odst. 1 zákona</t>
  </si>
  <si>
    <r>
      <t xml:space="preserve">Základ daně ze staveb a jednotek (zastavěná plocha zdanitelné stavby H až P nebo upravená podlahová plocha zdanitelné jednotky R-Z; zaokrouhlí se na celé m2 nahoru) </t>
    </r>
    <r>
      <rPr>
        <i/>
        <sz val="7"/>
        <rFont val="Arial"/>
        <family val="2"/>
      </rPr>
      <t>[výpočet:upravená podlahová plocha R-Z=ř.309 x ř.310]</t>
    </r>
  </si>
  <si>
    <r>
      <t xml:space="preserve">Koeficient podle § 11 odst. 4, 6 a 7 zákona </t>
    </r>
    <r>
      <rPr>
        <i/>
        <sz val="8"/>
        <rFont val="Arial"/>
        <family val="2"/>
      </rPr>
      <t>(vyplňte pouze u zdanitelných staveb H až O a zd. jednotek R až Z)</t>
    </r>
  </si>
  <si>
    <r>
      <t xml:space="preserve">Zvýšení sazby za další nadzemní podlaží podle § 11 odst. 2 zákona (vy-plňte pouze u zdaň.staveb H až P) </t>
    </r>
    <r>
      <rPr>
        <i/>
        <sz val="8"/>
        <rFont val="Arial"/>
        <family val="2"/>
      </rPr>
      <t>[výpočet: počet dalších nadzemních podlaží x 1,40 Kč]</t>
    </r>
  </si>
  <si>
    <r>
      <t xml:space="preserve">Počet dalších nadzemních podlaží (vyplňte pouze u zdanitelných staveb H až P) </t>
    </r>
    <r>
      <rPr>
        <i/>
        <sz val="8"/>
        <rFont val="Arial"/>
        <family val="2"/>
      </rPr>
      <t>[příklad: přízemí=1.nadzemní podlaží–uvedete 0, 1.patro=2.nadzemní podlaží–uvedete 1 atd.]</t>
    </r>
  </si>
  <si>
    <r>
      <t xml:space="preserve">Výsledná sazba daně (zaokrouhlí se na 2 desetinná místa) </t>
    </r>
    <r>
      <rPr>
        <i/>
        <sz val="8"/>
        <rFont val="Arial"/>
        <family val="2"/>
      </rPr>
      <t>[výpočet: H až O = (ř. 312 + ř. 314) x ř. 315, P = ř. 312 + ř. 314, R až Z = ř. 312 x ř. 315]</t>
    </r>
  </si>
  <si>
    <r>
      <t xml:space="preserve">Daň ze staveb a jednotek (zaokrouhlí se na celé Kč nahoru) </t>
    </r>
    <r>
      <rPr>
        <i/>
        <sz val="8"/>
        <rFont val="Arial"/>
        <family val="2"/>
      </rPr>
      <t>[výpočet: ř. 311 x ř. 316]</t>
    </r>
  </si>
  <si>
    <r>
      <t>Podlah. plocha nebyt. prostoru k podnikání nebo místnosti k ubytování v budově obyt. domu H,</t>
    </r>
    <r>
      <rPr>
        <b/>
        <sz val="8"/>
        <rFont val="Arial"/>
        <family val="2"/>
      </rPr>
      <t>upravená</t>
    </r>
    <r>
      <rPr>
        <sz val="8"/>
        <rFont val="Arial"/>
        <family val="2"/>
      </rPr>
      <t xml:space="preserve"> podlahová plocha nebyt. prostoru k podnikání nebo místnosti k ubyt. ve zd. jednotce R, V, Z</t>
    </r>
  </si>
  <si>
    <r>
      <t xml:space="preserve">Zvýšení daně podle § 11a zákona (zaokrouhlí se na celé Kč nahoru; vyplňte pouze u zdaň. staveb H a zdaň.jed. R, V, Z) </t>
    </r>
    <r>
      <rPr>
        <i/>
        <sz val="8"/>
        <rFont val="Arial"/>
        <family val="2"/>
      </rPr>
      <t>[výpočet: H = ř. 318 x 3,50 Kč, R, V, Z = ř. 318 x (ř. 316 – sazba daně pro podnikání x koef.)]</t>
    </r>
  </si>
  <si>
    <t>Poměr výměry podlahových ploch podle § 9 odst. 3 zákona (zaokrouhlí se na 2 desetinná místa) [výpočet: osvobozená podlahová plocha / celková podlahová plocha]</t>
  </si>
  <si>
    <r>
      <t xml:space="preserve">Výše nároku na osvobození podle § 9 zákona (zaokrouhlí se na 2 desetinná místa) </t>
    </r>
    <r>
      <rPr>
        <i/>
        <sz val="8"/>
        <rFont val="Arial"/>
        <family val="2"/>
      </rPr>
      <t>[výpočet: ř. 317 x ř. 320]</t>
    </r>
  </si>
  <si>
    <r>
      <t xml:space="preserve">Daň ze staveb a jednotek po případném zvýšení podle § 11a zákona a po uplatnění nároku na osvobození </t>
    </r>
    <r>
      <rPr>
        <sz val="8"/>
        <rFont val="Arial"/>
        <family val="2"/>
      </rPr>
      <t xml:space="preserve">(zaokrouhlí se na celé Kč nahoru) </t>
    </r>
    <r>
      <rPr>
        <i/>
        <sz val="8"/>
        <rFont val="Arial"/>
        <family val="2"/>
      </rPr>
      <t>[výpočet:ř.317 + ř.319 - ř.321, pokud není zvýšení nebo osvobození=ř.317]</t>
    </r>
  </si>
  <si>
    <t>Spoluvlastnický podíl na zdanitelné stavbě nebo zd. jednotce (uveďte pouze, pokud přiznáváte daň za spoluvlastnický podíl na zdanitelné stavbě nebo zdanitelné jednotce)</t>
  </si>
  <si>
    <r>
      <t xml:space="preserve">Daň ze staveb a jednotek (zaokrouhlí se na celé Kč nahoru) </t>
    </r>
    <r>
      <rPr>
        <i/>
        <sz val="8"/>
        <rFont val="Arial"/>
        <family val="2"/>
      </rPr>
      <t>[výpočet: ř. 324 x ř. 325, pokud není podíl, uvede se hodnota z ř. 324]</t>
    </r>
  </si>
  <si>
    <t>Inflační koeficient podle § 11f zákona</t>
  </si>
  <si>
    <r>
      <rPr>
        <b/>
        <sz val="8"/>
        <rFont val="Arial"/>
        <family val="2"/>
      </rPr>
      <t>Daň ze staveb a jednotek po vynásobení inflačním koeficientem podle § 11f zákona</t>
    </r>
    <r>
      <rPr>
        <i/>
        <sz val="8"/>
        <rFont val="Arial"/>
        <family val="2"/>
      </rPr>
      <t>(zaokr. se na celé Kč nahoru)</t>
    </r>
    <r>
      <rPr>
        <i/>
        <sz val="7"/>
        <rFont val="Arial"/>
        <family val="2"/>
      </rPr>
      <t>[výpočet:ř.322 x ř.323]</t>
    </r>
  </si>
  <si>
    <r>
      <t xml:space="preserve">Místní koeficient podle § 12 zákona </t>
    </r>
    <r>
      <rPr>
        <i/>
        <sz val="8"/>
        <rFont val="Arial"/>
        <family val="2"/>
      </rPr>
      <t>[pokud není místní koeficient obcí stanoven, uveďte hodnotu 1,0]</t>
    </r>
  </si>
  <si>
    <r>
      <t xml:space="preserve">Daň ze staveb a jednotek po vynásobení místním koeficientem podle § 12 zákona </t>
    </r>
    <r>
      <rPr>
        <sz val="8"/>
        <rFont val="Arial"/>
        <family val="2"/>
      </rPr>
      <t>(zaokr. se na celé Kč nahoru)</t>
    </r>
    <r>
      <rPr>
        <i/>
        <sz val="8"/>
        <rFont val="Arial"/>
        <family val="2"/>
      </rPr>
      <t xml:space="preserve"> [výpočet:ř.326 x ř.327]</t>
    </r>
  </si>
  <si>
    <t>25 5450 Mfin 5450 vzor č. 19</t>
  </si>
  <si>
    <t>omezená verze</t>
  </si>
  <si>
    <t>Tento formulář je použitelný pro plátce, kterým bude pro vyplnění přiznání stačit jeden list daně z pozemků a jeden list daně ze staveb.</t>
  </si>
  <si>
    <t>Šablona není určena pro zpracování dílčího přiznání a zkráceného dodatečného přiznání</t>
  </si>
  <si>
    <t>Formulář je určen výhradně pro Microsoft Excel. V ostatních obdobných programech nemusí fungovat správně !</t>
  </si>
  <si>
    <t>Neomezenou verzi lze stáhnout za poplatek zde</t>
  </si>
  <si>
    <t>Rozpis splátek daně z nemovitostí za rok 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</si>
</sst>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;[Red]0.00"/>
    <numFmt numFmtId="170" formatCode="0.0"/>
    <numFmt numFmtId="171" formatCode="#,##0.00\ &quot;Kč&quot;"/>
    <numFmt numFmtId="172" formatCode="d/mmmm\ yyyy"/>
    <numFmt numFmtId="173" formatCode="[$-405]d\.\ mmmm\ yyyy"/>
    <numFmt numFmtId="174" formatCode="[$-F800]dddd\,\ mmmm\ dd\,\ yyyy"/>
    <numFmt numFmtId="175" formatCode="[$-405]dddd\ d\.\ mmmm\ yyyy"/>
    <numFmt numFmtId="176" formatCode="#,##0.0"/>
  </numFmts>
  <fonts count="72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Arial CE"/>
      <family val="0"/>
    </font>
    <font>
      <i/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CE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7"/>
      <name val="Arial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u val="single"/>
      <sz val="12"/>
      <name val="Arial CE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7"/>
      <name val="Arial"/>
      <family val="2"/>
    </font>
    <font>
      <b/>
      <u val="single"/>
      <sz val="14"/>
      <color indexed="12"/>
      <name val="Arial"/>
      <family val="2"/>
    </font>
    <font>
      <u val="single"/>
      <sz val="14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692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3" fontId="13" fillId="33" borderId="16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/>
    </xf>
    <xf numFmtId="4" fontId="0" fillId="34" borderId="10" xfId="0" applyNumberFormat="1" applyFill="1" applyBorder="1" applyAlignment="1" applyProtection="1">
      <alignment horizontal="center"/>
      <protection locked="0"/>
    </xf>
    <xf numFmtId="0" fontId="20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right" vertical="center"/>
    </xf>
    <xf numFmtId="0" fontId="0" fillId="36" borderId="18" xfId="0" applyFill="1" applyBorder="1" applyAlignment="1" applyProtection="1">
      <alignment vertical="center"/>
      <protection locked="0"/>
    </xf>
    <xf numFmtId="0" fontId="0" fillId="35" borderId="19" xfId="0" applyFill="1" applyBorder="1" applyAlignment="1" applyProtection="1">
      <alignment vertical="center"/>
      <protection locked="0"/>
    </xf>
    <xf numFmtId="0" fontId="0" fillId="36" borderId="20" xfId="0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0" fillId="37" borderId="21" xfId="0" applyFill="1" applyBorder="1" applyAlignment="1" applyProtection="1">
      <alignment vertical="center"/>
      <protection locked="0"/>
    </xf>
    <xf numFmtId="14" fontId="0" fillId="36" borderId="20" xfId="0" applyNumberFormat="1" applyFill="1" applyBorder="1" applyAlignment="1" applyProtection="1">
      <alignment horizontal="left" vertical="center"/>
      <protection locked="0"/>
    </xf>
    <xf numFmtId="49" fontId="0" fillId="36" borderId="20" xfId="0" applyNumberFormat="1" applyFill="1" applyBorder="1" applyAlignment="1" applyProtection="1">
      <alignment horizontal="left" vertical="center"/>
      <protection locked="0"/>
    </xf>
    <xf numFmtId="49" fontId="0" fillId="37" borderId="21" xfId="0" applyNumberFormat="1" applyFill="1" applyBorder="1" applyAlignment="1" applyProtection="1">
      <alignment vertical="center"/>
      <protection locked="0"/>
    </xf>
    <xf numFmtId="0" fontId="0" fillId="38" borderId="20" xfId="0" applyFill="1" applyBorder="1" applyAlignment="1" applyProtection="1">
      <alignment vertical="center"/>
      <protection locked="0"/>
    </xf>
    <xf numFmtId="0" fontId="22" fillId="35" borderId="0" xfId="0" applyFont="1" applyFill="1" applyBorder="1" applyAlignment="1" applyProtection="1">
      <alignment vertical="center"/>
      <protection locked="0"/>
    </xf>
    <xf numFmtId="0" fontId="0" fillId="38" borderId="21" xfId="0" applyFill="1" applyBorder="1" applyAlignment="1" applyProtection="1">
      <alignment vertical="center"/>
      <protection locked="0"/>
    </xf>
    <xf numFmtId="0" fontId="22" fillId="35" borderId="0" xfId="0" applyFont="1" applyFill="1" applyAlignment="1">
      <alignment vertical="center"/>
    </xf>
    <xf numFmtId="0" fontId="22" fillId="35" borderId="0" xfId="0" applyFont="1" applyFill="1" applyAlignment="1">
      <alignment horizontal="right" vertical="center"/>
    </xf>
    <xf numFmtId="0" fontId="0" fillId="38" borderId="20" xfId="0" applyFill="1" applyBorder="1" applyAlignment="1" applyProtection="1">
      <alignment horizontal="left" vertical="center"/>
      <protection locked="0"/>
    </xf>
    <xf numFmtId="49" fontId="0" fillId="38" borderId="20" xfId="0" applyNumberFormat="1" applyFill="1" applyBorder="1" applyAlignment="1" applyProtection="1">
      <alignment horizontal="left" vertical="center"/>
      <protection locked="0"/>
    </xf>
    <xf numFmtId="3" fontId="0" fillId="38" borderId="21" xfId="0" applyNumberFormat="1" applyFill="1" applyBorder="1" applyAlignment="1" applyProtection="1">
      <alignment horizontal="left" vertical="center"/>
      <protection locked="0"/>
    </xf>
    <xf numFmtId="3" fontId="0" fillId="38" borderId="20" xfId="0" applyNumberFormat="1" applyFill="1" applyBorder="1" applyAlignment="1" applyProtection="1">
      <alignment horizontal="left" vertical="center"/>
      <protection locked="0"/>
    </xf>
    <xf numFmtId="0" fontId="0" fillId="38" borderId="21" xfId="0" applyFill="1" applyBorder="1" applyAlignment="1" applyProtection="1">
      <alignment horizontal="left" vertical="center"/>
      <protection locked="0"/>
    </xf>
    <xf numFmtId="0" fontId="6" fillId="38" borderId="20" xfId="36" applyFill="1" applyBorder="1" applyAlignment="1" applyProtection="1">
      <alignment vertical="center"/>
      <protection locked="0"/>
    </xf>
    <xf numFmtId="49" fontId="0" fillId="38" borderId="21" xfId="0" applyNumberFormat="1" applyFill="1" applyBorder="1" applyAlignment="1" applyProtection="1">
      <alignment horizontal="left" vertical="center"/>
      <protection locked="0"/>
    </xf>
    <xf numFmtId="0" fontId="6" fillId="38" borderId="21" xfId="36" applyFill="1" applyBorder="1" applyAlignment="1" applyProtection="1">
      <alignment vertical="center"/>
      <protection locked="0"/>
    </xf>
    <xf numFmtId="0" fontId="0" fillId="38" borderId="22" xfId="0" applyFill="1" applyBorder="1" applyAlignment="1" applyProtection="1">
      <alignment vertical="center"/>
      <protection locked="0"/>
    </xf>
    <xf numFmtId="0" fontId="0" fillId="35" borderId="23" xfId="0" applyFill="1" applyBorder="1" applyAlignment="1" applyProtection="1">
      <alignment vertical="center"/>
      <protection locked="0"/>
    </xf>
    <xf numFmtId="0" fontId="0" fillId="38" borderId="24" xfId="0" applyFill="1" applyBorder="1" applyAlignment="1" applyProtection="1">
      <alignment vertical="center"/>
      <protection locked="0"/>
    </xf>
    <xf numFmtId="0" fontId="24" fillId="37" borderId="0" xfId="0" applyFont="1" applyFill="1" applyAlignment="1">
      <alignment vertical="center"/>
    </xf>
    <xf numFmtId="0" fontId="24" fillId="37" borderId="0" xfId="0" applyFont="1" applyFill="1" applyAlignment="1">
      <alignment horizontal="right" vertical="center"/>
    </xf>
    <xf numFmtId="0" fontId="24" fillId="36" borderId="0" xfId="0" applyFont="1" applyFill="1" applyAlignment="1">
      <alignment vertical="center"/>
    </xf>
    <xf numFmtId="0" fontId="24" fillId="36" borderId="0" xfId="0" applyFont="1" applyFill="1" applyAlignment="1">
      <alignment horizontal="right" vertical="center"/>
    </xf>
    <xf numFmtId="0" fontId="24" fillId="35" borderId="0" xfId="0" applyFont="1" applyFill="1" applyAlignment="1">
      <alignment vertical="center"/>
    </xf>
    <xf numFmtId="0" fontId="24" fillId="38" borderId="0" xfId="0" applyFont="1" applyFill="1" applyAlignment="1">
      <alignment vertical="center"/>
    </xf>
    <xf numFmtId="0" fontId="24" fillId="38" borderId="0" xfId="0" applyFont="1" applyFill="1" applyAlignment="1">
      <alignment horizontal="right" vertical="center"/>
    </xf>
    <xf numFmtId="0" fontId="24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0" fillId="39" borderId="0" xfId="0" applyFill="1" applyAlignment="1">
      <alignment vertical="center"/>
    </xf>
    <xf numFmtId="0" fontId="0" fillId="0" borderId="0" xfId="0" applyAlignment="1">
      <alignment vertical="center"/>
    </xf>
    <xf numFmtId="0" fontId="0" fillId="39" borderId="0" xfId="0" applyFill="1" applyAlignment="1">
      <alignment/>
    </xf>
    <xf numFmtId="0" fontId="22" fillId="39" borderId="0" xfId="0" applyFont="1" applyFill="1" applyAlignment="1">
      <alignment/>
    </xf>
    <xf numFmtId="0" fontId="11" fillId="34" borderId="0" xfId="0" applyFont="1" applyFill="1" applyAlignment="1">
      <alignment horizontal="right" vertical="center"/>
    </xf>
    <xf numFmtId="0" fontId="29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3" borderId="0" xfId="0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 vertical="center" wrapText="1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>
      <alignment vertical="center" wrapText="1"/>
    </xf>
    <xf numFmtId="0" fontId="5" fillId="33" borderId="11" xfId="0" applyFont="1" applyFill="1" applyBorder="1" applyAlignment="1" applyProtection="1">
      <alignment horizontal="center" vertical="center"/>
      <protection/>
    </xf>
    <xf numFmtId="3" fontId="5" fillId="33" borderId="29" xfId="0" applyNumberFormat="1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3" fontId="5" fillId="33" borderId="32" xfId="0" applyNumberFormat="1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3" fontId="13" fillId="33" borderId="32" xfId="0" applyNumberFormat="1" applyFont="1" applyFill="1" applyBorder="1" applyAlignment="1" applyProtection="1">
      <alignment horizontal="center" vertical="center"/>
      <protection/>
    </xf>
    <xf numFmtId="0" fontId="13" fillId="33" borderId="3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12" fillId="34" borderId="37" xfId="0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3" fillId="40" borderId="0" xfId="0" applyFont="1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/>
      <protection/>
    </xf>
    <xf numFmtId="171" fontId="0" fillId="33" borderId="38" xfId="0" applyNumberFormat="1" applyFont="1" applyFill="1" applyBorder="1" applyAlignment="1" applyProtection="1">
      <alignment horizontal="center"/>
      <protection/>
    </xf>
    <xf numFmtId="171" fontId="3" fillId="33" borderId="38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39" xfId="0" applyFont="1" applyFill="1" applyBorder="1" applyAlignment="1" applyProtection="1">
      <alignment horizontal="center"/>
      <protection/>
    </xf>
    <xf numFmtId="174" fontId="1" fillId="33" borderId="11" xfId="0" applyNumberFormat="1" applyFont="1" applyFill="1" applyBorder="1" applyAlignment="1" applyProtection="1">
      <alignment horizontal="center"/>
      <protection/>
    </xf>
    <xf numFmtId="171" fontId="3" fillId="34" borderId="30" xfId="0" applyNumberFormat="1" applyFont="1" applyFill="1" applyBorder="1" applyAlignment="1" applyProtection="1">
      <alignment horizontal="center"/>
      <protection/>
    </xf>
    <xf numFmtId="174" fontId="1" fillId="33" borderId="40" xfId="0" applyNumberFormat="1" applyFont="1" applyFill="1" applyBorder="1" applyAlignment="1" applyProtection="1">
      <alignment horizontal="center"/>
      <protection/>
    </xf>
    <xf numFmtId="171" fontId="3" fillId="34" borderId="38" xfId="0" applyNumberFormat="1" applyFont="1" applyFill="1" applyBorder="1" applyAlignment="1" applyProtection="1">
      <alignment horizontal="center"/>
      <protection/>
    </xf>
    <xf numFmtId="0" fontId="3" fillId="40" borderId="0" xfId="0" applyFont="1" applyFill="1" applyAlignment="1" applyProtection="1">
      <alignment horizontal="right"/>
      <protection/>
    </xf>
    <xf numFmtId="174" fontId="1" fillId="33" borderId="31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3" fontId="0" fillId="33" borderId="0" xfId="0" applyNumberFormat="1" applyFill="1" applyBorder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0" fillId="33" borderId="35" xfId="0" applyFill="1" applyBorder="1" applyAlignment="1">
      <alignment vertical="center"/>
    </xf>
    <xf numFmtId="0" fontId="5" fillId="33" borderId="0" xfId="0" applyFont="1" applyFill="1" applyAlignment="1" applyProtection="1">
      <alignment horizontal="left" vertical="top" wrapText="1"/>
      <protection/>
    </xf>
    <xf numFmtId="0" fontId="0" fillId="34" borderId="0" xfId="0" applyFill="1" applyAlignment="1" applyProtection="1">
      <alignment vertical="top"/>
      <protection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/>
      <protection/>
    </xf>
    <xf numFmtId="0" fontId="0" fillId="41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42" borderId="0" xfId="0" applyFont="1" applyFill="1" applyBorder="1" applyAlignment="1" applyProtection="1">
      <alignment horizontal="left" vertical="top" wrapText="1"/>
      <protection/>
    </xf>
    <xf numFmtId="0" fontId="5" fillId="42" borderId="11" xfId="0" applyFont="1" applyFill="1" applyBorder="1" applyAlignment="1" applyProtection="1">
      <alignment horizontal="center" vertical="center"/>
      <protection/>
    </xf>
    <xf numFmtId="0" fontId="5" fillId="42" borderId="31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/>
      <protection/>
    </xf>
    <xf numFmtId="0" fontId="14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/>
    </xf>
    <xf numFmtId="0" fontId="0" fillId="41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29" fillId="34" borderId="0" xfId="0" applyFont="1" applyFill="1" applyAlignment="1" applyProtection="1">
      <alignment horizontal="left" vertical="center"/>
      <protection locked="0"/>
    </xf>
    <xf numFmtId="0" fontId="14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Alignment="1" applyProtection="1">
      <alignment horizontal="left" vertical="top" wrapText="1"/>
      <protection/>
    </xf>
    <xf numFmtId="0" fontId="0" fillId="38" borderId="20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horizontal="center"/>
      <protection/>
    </xf>
    <xf numFmtId="0" fontId="0" fillId="33" borderId="0" xfId="46" applyFill="1">
      <alignment/>
      <protection/>
    </xf>
    <xf numFmtId="0" fontId="0" fillId="34" borderId="0" xfId="46" applyFill="1">
      <alignment/>
      <protection/>
    </xf>
    <xf numFmtId="0" fontId="28" fillId="34" borderId="0" xfId="46" applyFont="1" applyFill="1">
      <alignment/>
      <protection/>
    </xf>
    <xf numFmtId="0" fontId="0" fillId="34" borderId="0" xfId="46" applyFill="1" applyAlignment="1">
      <alignment vertical="top" wrapText="1"/>
      <protection/>
    </xf>
    <xf numFmtId="0" fontId="0" fillId="0" borderId="0" xfId="46">
      <alignment/>
      <protection/>
    </xf>
    <xf numFmtId="0" fontId="0" fillId="34" borderId="0" xfId="46" applyFill="1" applyAlignment="1">
      <alignment horizontal="center"/>
      <protection/>
    </xf>
    <xf numFmtId="0" fontId="28" fillId="34" borderId="0" xfId="46" applyFont="1" applyFill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34" borderId="0" xfId="46" applyFill="1" applyProtection="1">
      <alignment/>
      <protection locked="0"/>
    </xf>
    <xf numFmtId="0" fontId="18" fillId="33" borderId="0" xfId="46" applyFont="1" applyFill="1" applyAlignment="1" applyProtection="1">
      <alignment horizontal="center" wrapText="1"/>
      <protection locked="0"/>
    </xf>
    <xf numFmtId="0" fontId="0" fillId="34" borderId="0" xfId="46" applyFill="1" applyAlignment="1">
      <alignment vertical="top" wrapText="1"/>
      <protection/>
    </xf>
    <xf numFmtId="0" fontId="0" fillId="0" borderId="0" xfId="46">
      <alignment/>
      <protection/>
    </xf>
    <xf numFmtId="0" fontId="37" fillId="33" borderId="0" xfId="46" applyFont="1" applyFill="1" applyAlignment="1">
      <alignment horizontal="center" wrapText="1" shrinkToFit="1"/>
      <protection/>
    </xf>
    <xf numFmtId="0" fontId="0" fillId="0" borderId="0" xfId="46" applyAlignment="1">
      <alignment horizontal="center" wrapText="1"/>
      <protection/>
    </xf>
    <xf numFmtId="0" fontId="38" fillId="33" borderId="0" xfId="36" applyFont="1" applyFill="1" applyAlignment="1" applyProtection="1">
      <alignment horizontal="center" wrapText="1"/>
      <protection/>
    </xf>
    <xf numFmtId="0" fontId="18" fillId="33" borderId="0" xfId="46" applyFont="1" applyFill="1" applyAlignment="1">
      <alignment horizontal="center" wrapText="1"/>
      <protection/>
    </xf>
    <xf numFmtId="0" fontId="20" fillId="33" borderId="0" xfId="46" applyFont="1" applyFill="1" applyAlignment="1">
      <alignment horizontal="center" wrapText="1"/>
      <protection/>
    </xf>
    <xf numFmtId="0" fontId="0" fillId="0" borderId="0" xfId="46" applyAlignment="1">
      <alignment vertical="top" wrapText="1"/>
      <protection/>
    </xf>
    <xf numFmtId="0" fontId="27" fillId="34" borderId="0" xfId="46" applyFont="1" applyFill="1" applyAlignment="1">
      <alignment vertical="center"/>
      <protection/>
    </xf>
    <xf numFmtId="0" fontId="0" fillId="0" borderId="0" xfId="46" applyAlignment="1">
      <alignment wrapText="1"/>
      <protection/>
    </xf>
    <xf numFmtId="0" fontId="17" fillId="33" borderId="0" xfId="46" applyFont="1" applyFill="1" applyAlignment="1">
      <alignment horizontal="center"/>
      <protection/>
    </xf>
    <xf numFmtId="0" fontId="18" fillId="33" borderId="0" xfId="46" applyFont="1" applyFill="1" applyAlignment="1">
      <alignment horizontal="center"/>
      <protection/>
    </xf>
    <xf numFmtId="0" fontId="18" fillId="33" borderId="0" xfId="46" applyFont="1" applyFill="1" applyAlignment="1">
      <alignment horizontal="left" wrapText="1"/>
      <protection/>
    </xf>
    <xf numFmtId="0" fontId="19" fillId="33" borderId="0" xfId="46" applyFont="1" applyFill="1" applyAlignment="1">
      <alignment horizontal="left" wrapText="1"/>
      <protection/>
    </xf>
    <xf numFmtId="0" fontId="0" fillId="43" borderId="0" xfId="0" applyFill="1" applyAlignment="1">
      <alignment/>
    </xf>
    <xf numFmtId="0" fontId="0" fillId="0" borderId="0" xfId="0" applyAlignment="1">
      <alignment/>
    </xf>
    <xf numFmtId="0" fontId="20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24" fillId="35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24" fillId="35" borderId="0" xfId="0" applyFont="1" applyFill="1" applyAlignment="1">
      <alignment horizontal="center" vertical="center"/>
    </xf>
    <xf numFmtId="0" fontId="0" fillId="37" borderId="43" xfId="0" applyFill="1" applyBorder="1" applyAlignment="1" applyProtection="1">
      <alignment vertical="top"/>
      <protection locked="0"/>
    </xf>
    <xf numFmtId="0" fontId="0" fillId="37" borderId="21" xfId="0" applyFill="1" applyBorder="1" applyAlignment="1" applyProtection="1">
      <alignment vertical="top"/>
      <protection locked="0"/>
    </xf>
    <xf numFmtId="0" fontId="21" fillId="35" borderId="2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vertical="top"/>
      <protection locked="0"/>
    </xf>
    <xf numFmtId="0" fontId="2" fillId="33" borderId="44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12" fillId="34" borderId="45" xfId="0" applyFont="1" applyFill="1" applyBorder="1" applyAlignment="1" applyProtection="1">
      <alignment horizontal="left" vertical="center"/>
      <protection locked="0"/>
    </xf>
    <xf numFmtId="0" fontId="12" fillId="34" borderId="46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33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0" fillId="34" borderId="45" xfId="0" applyFont="1" applyFill="1" applyBorder="1" applyAlignment="1" applyProtection="1">
      <alignment horizontal="left" vertical="center"/>
      <protection locked="0"/>
    </xf>
    <xf numFmtId="0" fontId="0" fillId="34" borderId="46" xfId="0" applyFont="1" applyFill="1" applyBorder="1" applyAlignment="1" applyProtection="1">
      <alignment horizontal="left" vertical="center"/>
      <protection locked="0"/>
    </xf>
    <xf numFmtId="0" fontId="0" fillId="34" borderId="47" xfId="0" applyFont="1" applyFill="1" applyBorder="1" applyAlignment="1" applyProtection="1">
      <alignment horizontal="left" vertical="center"/>
      <protection locked="0"/>
    </xf>
    <xf numFmtId="0" fontId="5" fillId="33" borderId="48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0" fillId="41" borderId="0" xfId="0" applyFill="1" applyBorder="1" applyAlignment="1">
      <alignment horizontal="center" vertical="center"/>
    </xf>
    <xf numFmtId="0" fontId="0" fillId="41" borderId="0" xfId="0" applyFill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0" borderId="49" xfId="0" applyBorder="1" applyAlignment="1">
      <alignment vertical="center"/>
    </xf>
    <xf numFmtId="0" fontId="0" fillId="34" borderId="45" xfId="0" applyFill="1" applyBorder="1" applyAlignment="1">
      <alignment horizontal="left" vertical="center"/>
    </xf>
    <xf numFmtId="0" fontId="0" fillId="34" borderId="46" xfId="0" applyFill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4" fontId="0" fillId="34" borderId="45" xfId="0" applyNumberForma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" fontId="3" fillId="34" borderId="45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33" fillId="33" borderId="0" xfId="0" applyFont="1" applyFill="1" applyAlignment="1">
      <alignment vertical="center"/>
    </xf>
    <xf numFmtId="0" fontId="0" fillId="0" borderId="35" xfId="0" applyBorder="1" applyAlignment="1">
      <alignment vertical="center"/>
    </xf>
    <xf numFmtId="0" fontId="0" fillId="41" borderId="34" xfId="0" applyFill="1" applyBorder="1" applyAlignment="1" applyProtection="1">
      <alignment horizontal="left" vertical="center"/>
      <protection locked="0"/>
    </xf>
    <xf numFmtId="0" fontId="0" fillId="41" borderId="0" xfId="0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 vertical="center"/>
    </xf>
    <xf numFmtId="0" fontId="0" fillId="34" borderId="45" xfId="0" applyFill="1" applyBorder="1" applyAlignment="1" applyProtection="1">
      <alignment horizontal="left" vertical="center"/>
      <protection locked="0"/>
    </xf>
    <xf numFmtId="0" fontId="0" fillId="34" borderId="46" xfId="0" applyFill="1" applyBorder="1" applyAlignment="1" applyProtection="1">
      <alignment horizontal="left" vertical="center"/>
      <protection locked="0"/>
    </xf>
    <xf numFmtId="0" fontId="0" fillId="34" borderId="47" xfId="0" applyFill="1" applyBorder="1" applyAlignment="1" applyProtection="1">
      <alignment horizontal="left" vertical="center"/>
      <protection locked="0"/>
    </xf>
    <xf numFmtId="0" fontId="15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right" vertical="center"/>
    </xf>
    <xf numFmtId="0" fontId="0" fillId="34" borderId="45" xfId="0" applyFont="1" applyFill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2" fillId="33" borderId="3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4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34" borderId="46" xfId="0" applyFont="1" applyFill="1" applyBorder="1" applyAlignment="1" applyProtection="1">
      <alignment horizontal="left" vertical="center"/>
      <protection locked="0"/>
    </xf>
    <xf numFmtId="0" fontId="0" fillId="34" borderId="47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3" fontId="0" fillId="34" borderId="45" xfId="0" applyNumberFormat="1" applyFill="1" applyBorder="1" applyAlignment="1" applyProtection="1">
      <alignment horizontal="center" vertical="center"/>
      <protection locked="0"/>
    </xf>
    <xf numFmtId="3" fontId="0" fillId="34" borderId="46" xfId="0" applyNumberFormat="1" applyFill="1" applyBorder="1" applyAlignment="1" applyProtection="1">
      <alignment horizontal="center" vertical="center"/>
      <protection locked="0"/>
    </xf>
    <xf numFmtId="3" fontId="0" fillId="34" borderId="47" xfId="0" applyNumberForma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5" fillId="33" borderId="46" xfId="0" applyFont="1" applyFill="1" applyBorder="1" applyAlignment="1" applyProtection="1">
      <alignment vertical="center"/>
      <protection/>
    </xf>
    <xf numFmtId="0" fontId="12" fillId="34" borderId="47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right" vertical="center"/>
      <protection/>
    </xf>
    <xf numFmtId="0" fontId="10" fillId="33" borderId="35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0" fillId="33" borderId="48" xfId="0" applyFill="1" applyBorder="1" applyAlignment="1" applyProtection="1">
      <alignment vertical="center"/>
      <protection/>
    </xf>
    <xf numFmtId="0" fontId="2" fillId="33" borderId="44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top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50" xfId="0" applyFont="1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2" fillId="33" borderId="5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35" xfId="0" applyFill="1" applyBorder="1" applyAlignment="1">
      <alignment vertical="center" wrapText="1"/>
    </xf>
    <xf numFmtId="0" fontId="0" fillId="34" borderId="47" xfId="0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34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46" xfId="0" applyFont="1" applyFill="1" applyBorder="1" applyAlignment="1">
      <alignment vertical="center"/>
    </xf>
    <xf numFmtId="0" fontId="2" fillId="33" borderId="48" xfId="0" applyFont="1" applyFill="1" applyBorder="1" applyAlignment="1">
      <alignment vertical="center"/>
    </xf>
    <xf numFmtId="0" fontId="12" fillId="34" borderId="45" xfId="0" applyFont="1" applyFill="1" applyBorder="1" applyAlignment="1" applyProtection="1">
      <alignment horizontal="left" vertical="center"/>
      <protection locked="0"/>
    </xf>
    <xf numFmtId="0" fontId="12" fillId="34" borderId="46" xfId="0" applyFont="1" applyFill="1" applyBorder="1" applyAlignment="1" applyProtection="1">
      <alignment horizontal="left" vertical="center"/>
      <protection locked="0"/>
    </xf>
    <xf numFmtId="0" fontId="12" fillId="34" borderId="47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0" fillId="34" borderId="45" xfId="0" applyNumberFormat="1" applyFill="1" applyBorder="1" applyAlignment="1" applyProtection="1">
      <alignment horizontal="left" vertical="center"/>
      <protection locked="0"/>
    </xf>
    <xf numFmtId="0" fontId="0" fillId="34" borderId="46" xfId="0" applyNumberFormat="1" applyFill="1" applyBorder="1" applyAlignment="1" applyProtection="1">
      <alignment horizontal="left" vertical="center"/>
      <protection locked="0"/>
    </xf>
    <xf numFmtId="0" fontId="0" fillId="34" borderId="47" xfId="0" applyNumberForma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49" fontId="0" fillId="34" borderId="45" xfId="0" applyNumberFormat="1" applyFill="1" applyBorder="1" applyAlignment="1" applyProtection="1">
      <alignment horizontal="center" vertical="center"/>
      <protection locked="0"/>
    </xf>
    <xf numFmtId="49" fontId="0" fillId="34" borderId="47" xfId="0" applyNumberFormat="1" applyFill="1" applyBorder="1" applyAlignment="1" applyProtection="1">
      <alignment horizontal="center" vertical="center"/>
      <protection locked="0"/>
    </xf>
    <xf numFmtId="14" fontId="0" fillId="41" borderId="0" xfId="0" applyNumberFormat="1" applyFill="1" applyBorder="1" applyAlignment="1" applyProtection="1">
      <alignment horizontal="center" vertical="center"/>
      <protection locked="0"/>
    </xf>
    <xf numFmtId="0" fontId="0" fillId="41" borderId="0" xfId="0" applyFill="1" applyBorder="1" applyAlignment="1">
      <alignment vertical="center"/>
    </xf>
    <xf numFmtId="0" fontId="0" fillId="41" borderId="35" xfId="0" applyFill="1" applyBorder="1" applyAlignment="1">
      <alignment vertical="center"/>
    </xf>
    <xf numFmtId="0" fontId="5" fillId="33" borderId="48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41" borderId="0" xfId="0" applyFill="1" applyBorder="1" applyAlignment="1">
      <alignment horizontal="left" vertical="center" wrapText="1"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35" xfId="0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12" fillId="41" borderId="0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5" fillId="33" borderId="0" xfId="0" applyFont="1" applyFill="1" applyAlignment="1" applyProtection="1">
      <alignment wrapText="1"/>
      <protection/>
    </xf>
    <xf numFmtId="0" fontId="0" fillId="33" borderId="0" xfId="0" applyFill="1" applyAlignment="1">
      <alignment wrapText="1"/>
    </xf>
    <xf numFmtId="0" fontId="0" fillId="41" borderId="44" xfId="0" applyFill="1" applyBorder="1" applyAlignment="1">
      <alignment/>
    </xf>
    <xf numFmtId="0" fontId="0" fillId="0" borderId="44" xfId="0" applyBorder="1" applyAlignment="1">
      <alignment/>
    </xf>
    <xf numFmtId="0" fontId="5" fillId="33" borderId="0" xfId="0" applyFont="1" applyFill="1" applyAlignment="1" applyProtection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5" fillId="44" borderId="0" xfId="0" applyFont="1" applyFill="1" applyAlignment="1">
      <alignment wrapText="1"/>
    </xf>
    <xf numFmtId="0" fontId="5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wrapText="1"/>
      <protection/>
    </xf>
    <xf numFmtId="0" fontId="5" fillId="33" borderId="0" xfId="0" applyFont="1" applyFill="1" applyAlignment="1">
      <alignment horizontal="left" vertical="center" wrapText="1"/>
    </xf>
    <xf numFmtId="0" fontId="5" fillId="33" borderId="48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 applyProtection="1">
      <alignment vertical="center" wrapText="1"/>
      <protection/>
    </xf>
    <xf numFmtId="0" fontId="5" fillId="33" borderId="16" xfId="0" applyFont="1" applyFill="1" applyBorder="1" applyAlignment="1" applyProtection="1">
      <alignment vertical="center" wrapText="1"/>
      <protection/>
    </xf>
    <xf numFmtId="2" fontId="0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vertical="center" wrapText="1"/>
      <protection/>
    </xf>
    <xf numFmtId="0" fontId="5" fillId="33" borderId="44" xfId="0" applyFont="1" applyFill="1" applyBorder="1" applyAlignment="1" applyProtection="1">
      <alignment vertical="center" wrapText="1"/>
      <protection/>
    </xf>
    <xf numFmtId="0" fontId="0" fillId="0" borderId="44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5" fillId="33" borderId="32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vertical="center"/>
      <protection/>
    </xf>
    <xf numFmtId="0" fontId="5" fillId="33" borderId="38" xfId="0" applyFont="1" applyFill="1" applyBorder="1" applyAlignment="1" applyProtection="1">
      <alignment vertical="center"/>
      <protection/>
    </xf>
    <xf numFmtId="0" fontId="13" fillId="33" borderId="59" xfId="0" applyFont="1" applyFill="1" applyBorder="1" applyAlignment="1" applyProtection="1">
      <alignment vertical="center" wrapText="1"/>
      <protection/>
    </xf>
    <xf numFmtId="0" fontId="12" fillId="34" borderId="59" xfId="0" applyFont="1" applyFill="1" applyBorder="1" applyAlignment="1" applyProtection="1">
      <alignment horizontal="center" vertical="center"/>
      <protection/>
    </xf>
    <xf numFmtId="0" fontId="13" fillId="33" borderId="59" xfId="0" applyFont="1" applyFill="1" applyBorder="1" applyAlignment="1" applyProtection="1">
      <alignment horizontal="center" vertical="center"/>
      <protection/>
    </xf>
    <xf numFmtId="0" fontId="5" fillId="33" borderId="59" xfId="0" applyFont="1" applyFill="1" applyBorder="1" applyAlignment="1" applyProtection="1">
      <alignment vertical="center"/>
      <protection/>
    </xf>
    <xf numFmtId="0" fontId="5" fillId="33" borderId="59" xfId="0" applyFont="1" applyFill="1" applyBorder="1" applyAlignment="1">
      <alignment vertical="center"/>
    </xf>
    <xf numFmtId="0" fontId="5" fillId="33" borderId="60" xfId="0" applyFont="1" applyFill="1" applyBorder="1" applyAlignment="1">
      <alignment vertical="center"/>
    </xf>
    <xf numFmtId="0" fontId="13" fillId="33" borderId="37" xfId="0" applyFont="1" applyFill="1" applyBorder="1" applyAlignment="1" applyProtection="1">
      <alignment vertical="center" wrapText="1"/>
      <protection/>
    </xf>
    <xf numFmtId="0" fontId="5" fillId="33" borderId="37" xfId="0" applyFont="1" applyFill="1" applyBorder="1" applyAlignment="1" applyProtection="1">
      <alignment vertical="center" wrapText="1"/>
      <protection/>
    </xf>
    <xf numFmtId="1" fontId="12" fillId="34" borderId="37" xfId="0" applyNumberFormat="1" applyFont="1" applyFill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3" fillId="33" borderId="61" xfId="0" applyFont="1" applyFill="1" applyBorder="1" applyAlignment="1" applyProtection="1">
      <alignment horizontal="center" vertical="center"/>
      <protection/>
    </xf>
    <xf numFmtId="0" fontId="5" fillId="33" borderId="61" xfId="0" applyFont="1" applyFill="1" applyBorder="1" applyAlignment="1" applyProtection="1">
      <alignment vertical="center"/>
      <protection/>
    </xf>
    <xf numFmtId="0" fontId="5" fillId="33" borderId="61" xfId="0" applyFont="1" applyFill="1" applyBorder="1" applyAlignment="1">
      <alignment vertical="center"/>
    </xf>
    <xf numFmtId="0" fontId="5" fillId="33" borderId="62" xfId="0" applyFont="1" applyFill="1" applyBorder="1" applyAlignment="1">
      <alignment vertical="center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63" xfId="0" applyFont="1" applyFill="1" applyBorder="1" applyAlignment="1">
      <alignment horizontal="center" vertical="center"/>
    </xf>
    <xf numFmtId="0" fontId="13" fillId="33" borderId="61" xfId="0" applyFont="1" applyFill="1" applyBorder="1" applyAlignment="1" applyProtection="1">
      <alignment vertical="center" wrapText="1"/>
      <protection/>
    </xf>
    <xf numFmtId="0" fontId="12" fillId="34" borderId="6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>
      <alignment horizontal="center" vertical="center"/>
    </xf>
    <xf numFmtId="0" fontId="5" fillId="33" borderId="29" xfId="0" applyFont="1" applyFill="1" applyBorder="1" applyAlignment="1" applyProtection="1">
      <alignment vertical="center"/>
      <protection/>
    </xf>
    <xf numFmtId="0" fontId="5" fillId="33" borderId="30" xfId="0" applyFont="1" applyFill="1" applyBorder="1" applyAlignment="1" applyProtection="1">
      <alignment vertical="center"/>
      <protection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>
      <alignment horizontal="center" vertical="center"/>
    </xf>
    <xf numFmtId="4" fontId="5" fillId="33" borderId="37" xfId="0" applyNumberFormat="1" applyFont="1" applyFill="1" applyBorder="1" applyAlignment="1" applyProtection="1">
      <alignment horizontal="center" vertical="center"/>
      <protection/>
    </xf>
    <xf numFmtId="4" fontId="5" fillId="33" borderId="37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10" fontId="0" fillId="34" borderId="37" xfId="0" applyNumberFormat="1" applyFont="1" applyFill="1" applyBorder="1" applyAlignment="1" applyProtection="1">
      <alignment horizontal="center" vertical="center"/>
      <protection/>
    </xf>
    <xf numFmtId="0" fontId="0" fillId="34" borderId="37" xfId="0" applyFont="1" applyFill="1" applyBorder="1" applyAlignment="1" applyProtection="1">
      <alignment horizontal="center" vertical="center"/>
      <protection/>
    </xf>
    <xf numFmtId="2" fontId="0" fillId="34" borderId="37" xfId="0" applyNumberFormat="1" applyFont="1" applyFill="1" applyBorder="1" applyAlignment="1" applyProtection="1">
      <alignment horizontal="center" vertical="center"/>
      <protection locked="0"/>
    </xf>
    <xf numFmtId="4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top" wrapText="1"/>
      <protection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>
      <alignment/>
    </xf>
    <xf numFmtId="0" fontId="0" fillId="34" borderId="45" xfId="0" applyFont="1" applyFill="1" applyBorder="1" applyAlignment="1" applyProtection="1">
      <alignment horizontal="left"/>
      <protection locked="0"/>
    </xf>
    <xf numFmtId="0" fontId="0" fillId="34" borderId="46" xfId="0" applyFont="1" applyFill="1" applyBorder="1" applyAlignment="1" applyProtection="1">
      <alignment horizontal="left"/>
      <protection locked="0"/>
    </xf>
    <xf numFmtId="0" fontId="0" fillId="34" borderId="47" xfId="0" applyFont="1" applyFill="1" applyBorder="1" applyAlignment="1" applyProtection="1">
      <alignment horizontal="left"/>
      <protection locked="0"/>
    </xf>
    <xf numFmtId="0" fontId="5" fillId="34" borderId="64" xfId="0" applyFont="1" applyFill="1" applyBorder="1" applyAlignment="1" applyProtection="1">
      <alignment horizontal="center"/>
      <protection locked="0"/>
    </xf>
    <xf numFmtId="0" fontId="5" fillId="34" borderId="65" xfId="0" applyFont="1" applyFill="1" applyBorder="1" applyAlignment="1" applyProtection="1">
      <alignment horizontal="center"/>
      <protection locked="0"/>
    </xf>
    <xf numFmtId="0" fontId="0" fillId="34" borderId="45" xfId="0" applyFont="1" applyFill="1" applyBorder="1" applyAlignment="1" applyProtection="1">
      <alignment horizontal="left" vertical="top" wrapText="1"/>
      <protection locked="0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5" fillId="41" borderId="0" xfId="0" applyFont="1" applyFill="1" applyBorder="1" applyAlignment="1" applyProtection="1">
      <alignment horizontal="left" vertical="top" wrapText="1"/>
      <protection/>
    </xf>
    <xf numFmtId="0" fontId="0" fillId="0" borderId="35" xfId="0" applyBorder="1" applyAlignment="1" applyProtection="1">
      <alignment horizontal="left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33" borderId="35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 applyProtection="1">
      <alignment horizontal="left" vertical="center" wrapText="1"/>
      <protection/>
    </xf>
    <xf numFmtId="0" fontId="0" fillId="33" borderId="0" xfId="0" applyFill="1" applyAlignment="1">
      <alignment horizontal="left" vertical="center" wrapText="1"/>
    </xf>
    <xf numFmtId="0" fontId="0" fillId="33" borderId="48" xfId="0" applyFill="1" applyBorder="1" applyAlignment="1">
      <alignment horizontal="left" vertical="center" wrapText="1"/>
    </xf>
    <xf numFmtId="0" fontId="5" fillId="33" borderId="0" xfId="0" applyFont="1" applyFill="1" applyAlignment="1" applyProtection="1">
      <alignment horizontal="left" vertical="top" wrapText="1"/>
      <protection/>
    </xf>
    <xf numFmtId="0" fontId="5" fillId="33" borderId="48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 vertical="top" wrapText="1"/>
      <protection/>
    </xf>
    <xf numFmtId="0" fontId="5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5" fillId="33" borderId="30" xfId="0" applyFont="1" applyFill="1" applyBorder="1" applyAlignment="1" applyProtection="1">
      <alignment horizontal="center" vertical="center"/>
      <protection/>
    </xf>
    <xf numFmtId="3" fontId="0" fillId="34" borderId="37" xfId="0" applyNumberFormat="1" applyFont="1" applyFill="1" applyBorder="1" applyAlignment="1" applyProtection="1">
      <alignment horizontal="center" vertical="center"/>
      <protection/>
    </xf>
    <xf numFmtId="0" fontId="12" fillId="34" borderId="37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vertical="center" wrapText="1"/>
      <protection/>
    </xf>
    <xf numFmtId="0" fontId="13" fillId="33" borderId="37" xfId="0" applyFont="1" applyFill="1" applyBorder="1" applyAlignment="1" applyProtection="1">
      <alignment vertical="center" wrapText="1"/>
      <protection/>
    </xf>
    <xf numFmtId="0" fontId="13" fillId="33" borderId="37" xfId="0" applyFont="1" applyFill="1" applyBorder="1" applyAlignment="1" applyProtection="1">
      <alignment vertical="center" wrapText="1"/>
      <protection/>
    </xf>
    <xf numFmtId="17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>
      <alignment vertical="center" wrapText="1"/>
    </xf>
    <xf numFmtId="3" fontId="0" fillId="34" borderId="45" xfId="0" applyNumberFormat="1" applyFill="1" applyBorder="1" applyAlignment="1" applyProtection="1">
      <alignment horizontal="center" wrapText="1"/>
      <protection locked="0"/>
    </xf>
    <xf numFmtId="3" fontId="0" fillId="34" borderId="46" xfId="0" applyNumberFormat="1" applyFill="1" applyBorder="1" applyAlignment="1" applyProtection="1">
      <alignment horizontal="center" wrapText="1"/>
      <protection locked="0"/>
    </xf>
    <xf numFmtId="3" fontId="0" fillId="34" borderId="47" xfId="0" applyNumberFormat="1" applyFill="1" applyBorder="1" applyAlignment="1" applyProtection="1">
      <alignment horizontal="center" wrapText="1"/>
      <protection locked="0"/>
    </xf>
    <xf numFmtId="3" fontId="0" fillId="34" borderId="46" xfId="0" applyNumberFormat="1" applyFill="1" applyBorder="1" applyAlignment="1">
      <alignment horizontal="center" wrapText="1"/>
    </xf>
    <xf numFmtId="3" fontId="0" fillId="34" borderId="47" xfId="0" applyNumberFormat="1" applyFill="1" applyBorder="1" applyAlignment="1">
      <alignment horizontal="center" wrapText="1"/>
    </xf>
    <xf numFmtId="0" fontId="0" fillId="33" borderId="0" xfId="0" applyFill="1" applyAlignment="1" applyProtection="1">
      <alignment horizontal="center" vertical="center"/>
      <protection/>
    </xf>
    <xf numFmtId="3" fontId="0" fillId="34" borderId="45" xfId="0" applyNumberFormat="1" applyFill="1" applyBorder="1" applyAlignment="1" applyProtection="1">
      <alignment horizontal="center"/>
      <protection locked="0"/>
    </xf>
    <xf numFmtId="3" fontId="0" fillId="34" borderId="47" xfId="0" applyNumberForma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44" xfId="0" applyFont="1" applyFill="1" applyBorder="1" applyAlignment="1" applyProtection="1">
      <alignment/>
      <protection/>
    </xf>
    <xf numFmtId="0" fontId="5" fillId="33" borderId="66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41" borderId="48" xfId="0" applyFont="1" applyFill="1" applyBorder="1" applyAlignment="1">
      <alignment horizontal="center"/>
    </xf>
    <xf numFmtId="14" fontId="0" fillId="34" borderId="68" xfId="0" applyNumberForma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3" fillId="33" borderId="0" xfId="0" applyFont="1" applyFill="1" applyBorder="1" applyAlignment="1" applyProtection="1">
      <alignment wrapText="1"/>
      <protection/>
    </xf>
    <xf numFmtId="0" fontId="14" fillId="33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top" wrapText="1"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Alignment="1" applyProtection="1">
      <alignment vertical="top" wrapText="1"/>
      <protection/>
    </xf>
    <xf numFmtId="0" fontId="12" fillId="0" borderId="0" xfId="0" applyFont="1" applyAlignment="1">
      <alignment vertical="top" wrapText="1"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4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5" fillId="33" borderId="72" xfId="0" applyFont="1" applyFill="1" applyBorder="1" applyAlignment="1" applyProtection="1">
      <alignment horizontal="center" vertical="center"/>
      <protection/>
    </xf>
    <xf numFmtId="0" fontId="0" fillId="33" borderId="73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0" fillId="44" borderId="0" xfId="0" applyFill="1" applyAlignment="1">
      <alignment/>
    </xf>
    <xf numFmtId="0" fontId="5" fillId="42" borderId="29" xfId="0" applyFont="1" applyFill="1" applyBorder="1" applyAlignment="1" applyProtection="1">
      <alignment vertical="center" wrapText="1"/>
      <protection/>
    </xf>
    <xf numFmtId="4" fontId="0" fillId="42" borderId="29" xfId="0" applyNumberFormat="1" applyFont="1" applyFill="1" applyBorder="1" applyAlignment="1" applyProtection="1">
      <alignment horizontal="center" vertical="center"/>
      <protection/>
    </xf>
    <xf numFmtId="0" fontId="5" fillId="42" borderId="29" xfId="0" applyFont="1" applyFill="1" applyBorder="1" applyAlignment="1" applyProtection="1">
      <alignment horizontal="center" vertical="center"/>
      <protection/>
    </xf>
    <xf numFmtId="0" fontId="5" fillId="42" borderId="29" xfId="0" applyFont="1" applyFill="1" applyBorder="1" applyAlignment="1" applyProtection="1">
      <alignment vertical="center"/>
      <protection/>
    </xf>
    <xf numFmtId="0" fontId="5" fillId="42" borderId="30" xfId="0" applyFont="1" applyFill="1" applyBorder="1" applyAlignment="1" applyProtection="1">
      <alignment vertical="center"/>
      <protection/>
    </xf>
    <xf numFmtId="0" fontId="5" fillId="42" borderId="32" xfId="0" applyFont="1" applyFill="1" applyBorder="1" applyAlignment="1" applyProtection="1">
      <alignment vertical="center" wrapText="1"/>
      <protection/>
    </xf>
    <xf numFmtId="2" fontId="0" fillId="42" borderId="32" xfId="0" applyNumberFormat="1" applyFont="1" applyFill="1" applyBorder="1" applyAlignment="1" applyProtection="1">
      <alignment horizontal="center" vertical="center"/>
      <protection locked="0"/>
    </xf>
    <xf numFmtId="0" fontId="5" fillId="42" borderId="32" xfId="0" applyFont="1" applyFill="1" applyBorder="1" applyAlignment="1" applyProtection="1">
      <alignment horizontal="center" vertical="center"/>
      <protection/>
    </xf>
    <xf numFmtId="0" fontId="5" fillId="42" borderId="32" xfId="0" applyFont="1" applyFill="1" applyBorder="1" applyAlignment="1" applyProtection="1">
      <alignment vertical="center"/>
      <protection/>
    </xf>
    <xf numFmtId="0" fontId="5" fillId="42" borderId="33" xfId="0" applyFont="1" applyFill="1" applyBorder="1" applyAlignment="1" applyProtection="1">
      <alignment vertical="center"/>
      <protection/>
    </xf>
    <xf numFmtId="0" fontId="5" fillId="42" borderId="66" xfId="0" applyFont="1" applyFill="1" applyBorder="1" applyAlignment="1" applyProtection="1">
      <alignment horizontal="center" vertical="center" wrapText="1"/>
      <protection/>
    </xf>
    <xf numFmtId="0" fontId="0" fillId="42" borderId="25" xfId="0" applyFill="1" applyBorder="1" applyAlignment="1" applyProtection="1">
      <alignment horizontal="center" vertical="center" wrapText="1"/>
      <protection/>
    </xf>
    <xf numFmtId="0" fontId="5" fillId="42" borderId="74" xfId="0" applyFont="1" applyFill="1" applyBorder="1" applyAlignment="1" applyProtection="1">
      <alignment vertical="center"/>
      <protection/>
    </xf>
    <xf numFmtId="0" fontId="0" fillId="42" borderId="75" xfId="0" applyFill="1" applyBorder="1" applyAlignment="1" applyProtection="1">
      <alignment vertical="center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wrapText="1"/>
      <protection/>
    </xf>
    <xf numFmtId="0" fontId="13" fillId="42" borderId="0" xfId="0" applyFont="1" applyFill="1" applyBorder="1" applyAlignment="1" applyProtection="1">
      <alignment/>
      <protection/>
    </xf>
    <xf numFmtId="0" fontId="0" fillId="42" borderId="0" xfId="0" applyFill="1" applyAlignment="1">
      <alignment/>
    </xf>
    <xf numFmtId="0" fontId="5" fillId="33" borderId="77" xfId="0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5" fillId="33" borderId="78" xfId="0" applyFont="1" applyFill="1" applyBorder="1" applyAlignment="1" applyProtection="1">
      <alignment vertical="center" wrapText="1"/>
      <protection/>
    </xf>
    <xf numFmtId="3" fontId="0" fillId="34" borderId="78" xfId="0" applyNumberFormat="1" applyFont="1" applyFill="1" applyBorder="1" applyAlignment="1" applyProtection="1">
      <alignment horizontal="center" vertical="center"/>
      <protection/>
    </xf>
    <xf numFmtId="0" fontId="5" fillId="33" borderId="78" xfId="0" applyFont="1" applyFill="1" applyBorder="1" applyAlignment="1" applyProtection="1">
      <alignment horizontal="center" vertical="center"/>
      <protection/>
    </xf>
    <xf numFmtId="0" fontId="5" fillId="33" borderId="78" xfId="0" applyFont="1" applyFill="1" applyBorder="1" applyAlignment="1" applyProtection="1">
      <alignment vertical="center"/>
      <protection/>
    </xf>
    <xf numFmtId="0" fontId="5" fillId="33" borderId="79" xfId="0" applyFont="1" applyFill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vertical="center"/>
      <protection/>
    </xf>
    <xf numFmtId="0" fontId="5" fillId="33" borderId="72" xfId="0" applyFont="1" applyFill="1" applyBorder="1" applyAlignment="1" applyProtection="1">
      <alignment horizontal="center" vertical="center"/>
      <protection/>
    </xf>
    <xf numFmtId="0" fontId="0" fillId="33" borderId="73" xfId="0" applyFill="1" applyBorder="1" applyAlignment="1" applyProtection="1">
      <alignment vertical="center"/>
      <protection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4" fontId="0" fillId="34" borderId="3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 applyProtection="1">
      <alignment vertical="center"/>
      <protection/>
    </xf>
    <xf numFmtId="0" fontId="5" fillId="33" borderId="72" xfId="0" applyFont="1" applyFill="1" applyBorder="1" applyAlignment="1" applyProtection="1">
      <alignment horizontal="center" vertical="center"/>
      <protection/>
    </xf>
    <xf numFmtId="2" fontId="0" fillId="34" borderId="37" xfId="0" applyNumberFormat="1" applyFont="1" applyFill="1" applyBorder="1" applyAlignment="1" applyProtection="1">
      <alignment horizontal="center" vertical="center"/>
      <protection/>
    </xf>
    <xf numFmtId="3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13" fillId="33" borderId="72" xfId="0" applyFont="1" applyFill="1" applyBorder="1" applyAlignment="1" applyProtection="1">
      <alignment horizontal="center" vertical="center"/>
      <protection/>
    </xf>
    <xf numFmtId="0" fontId="12" fillId="33" borderId="73" xfId="0" applyFont="1" applyFill="1" applyBorder="1" applyAlignment="1" applyProtection="1">
      <alignment vertical="center"/>
      <protection/>
    </xf>
    <xf numFmtId="3" fontId="12" fillId="34" borderId="37" xfId="0" applyNumberFormat="1" applyFont="1" applyFill="1" applyBorder="1" applyAlignment="1" applyProtection="1">
      <alignment horizontal="center" vertical="center"/>
      <protection/>
    </xf>
    <xf numFmtId="0" fontId="13" fillId="33" borderId="53" xfId="0" applyFont="1" applyFill="1" applyBorder="1" applyAlignment="1" applyProtection="1">
      <alignment horizontal="center" vertical="center"/>
      <protection/>
    </xf>
    <xf numFmtId="0" fontId="12" fillId="33" borderId="49" xfId="0" applyFont="1" applyFill="1" applyBorder="1" applyAlignment="1" applyProtection="1">
      <alignment horizontal="center" vertical="center"/>
      <protection/>
    </xf>
    <xf numFmtId="0" fontId="13" fillId="33" borderId="80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3" fontId="12" fillId="34" borderId="80" xfId="0" applyNumberFormat="1" applyFont="1" applyFill="1" applyBorder="1" applyAlignment="1" applyProtection="1">
      <alignment horizontal="center" vertical="center"/>
      <protection/>
    </xf>
    <xf numFmtId="0" fontId="13" fillId="33" borderId="50" xfId="0" applyFont="1" applyFill="1" applyBorder="1" applyAlignment="1" applyProtection="1">
      <alignment horizontal="center" vertical="center"/>
      <protection/>
    </xf>
    <xf numFmtId="0" fontId="12" fillId="33" borderId="52" xfId="0" applyFont="1" applyFill="1" applyBorder="1" applyAlignment="1" applyProtection="1">
      <alignment horizontal="center" vertical="center"/>
      <protection/>
    </xf>
    <xf numFmtId="176" fontId="0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81" xfId="0" applyFont="1" applyFill="1" applyBorder="1" applyAlignment="1" applyProtection="1">
      <alignment horizontal="center" vertical="center"/>
      <protection/>
    </xf>
    <xf numFmtId="0" fontId="0" fillId="33" borderId="82" xfId="0" applyFont="1" applyFill="1" applyBorder="1" applyAlignment="1" applyProtection="1">
      <alignment horizontal="center" vertical="center"/>
      <protection/>
    </xf>
    <xf numFmtId="0" fontId="13" fillId="33" borderId="61" xfId="0" applyFont="1" applyFill="1" applyBorder="1" applyAlignment="1" applyProtection="1">
      <alignment horizontal="left" vertical="center" wrapText="1"/>
      <protection/>
    </xf>
    <xf numFmtId="0" fontId="13" fillId="33" borderId="59" xfId="0" applyFont="1" applyFill="1" applyBorder="1" applyAlignment="1" applyProtection="1">
      <alignment vertical="center" wrapText="1"/>
      <protection/>
    </xf>
    <xf numFmtId="3" fontId="12" fillId="34" borderId="59" xfId="0" applyNumberFormat="1" applyFont="1" applyFill="1" applyBorder="1" applyAlignment="1" applyProtection="1">
      <alignment horizontal="center" vertical="center"/>
      <protection/>
    </xf>
    <xf numFmtId="0" fontId="5" fillId="33" borderId="60" xfId="0" applyFont="1" applyFill="1" applyBorder="1" applyAlignment="1" applyProtection="1">
      <alignment vertical="center"/>
      <protection/>
    </xf>
    <xf numFmtId="0" fontId="13" fillId="33" borderId="58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 applyProtection="1">
      <alignment vertical="center"/>
      <protection/>
    </xf>
    <xf numFmtId="0" fontId="13" fillId="33" borderId="80" xfId="0" applyFont="1" applyFill="1" applyBorder="1" applyAlignment="1" applyProtection="1">
      <alignment horizontal="center" vertical="center"/>
      <protection/>
    </xf>
    <xf numFmtId="0" fontId="13" fillId="33" borderId="83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center" vertical="center"/>
      <protection/>
    </xf>
    <xf numFmtId="0" fontId="13" fillId="33" borderId="30" xfId="0" applyFont="1" applyFill="1" applyBorder="1" applyAlignment="1" applyProtection="1">
      <alignment horizontal="center" vertical="center"/>
      <protection/>
    </xf>
    <xf numFmtId="0" fontId="13" fillId="33" borderId="32" xfId="0" applyFont="1" applyFill="1" applyBorder="1" applyAlignment="1" applyProtection="1">
      <alignment horizontal="center" vertical="center"/>
      <protection/>
    </xf>
    <xf numFmtId="0" fontId="13" fillId="33" borderId="33" xfId="0" applyFont="1" applyFill="1" applyBorder="1" applyAlignment="1" applyProtection="1">
      <alignment horizontal="center" vertical="center"/>
      <protection/>
    </xf>
    <xf numFmtId="3" fontId="12" fillId="34" borderId="61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/>
      <protection/>
    </xf>
    <xf numFmtId="4" fontId="0" fillId="34" borderId="37" xfId="0" applyNumberFormat="1" applyFont="1" applyFill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center" vertical="center"/>
      <protection/>
    </xf>
    <xf numFmtId="0" fontId="13" fillId="33" borderId="38" xfId="0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3" fontId="12" fillId="34" borderId="37" xfId="0" applyNumberFormat="1" applyFont="1" applyFill="1" applyBorder="1" applyAlignment="1" applyProtection="1">
      <alignment horizontal="center" vertical="center"/>
      <protection/>
    </xf>
    <xf numFmtId="0" fontId="0" fillId="34" borderId="45" xfId="0" applyFill="1" applyBorder="1" applyAlignment="1" applyProtection="1">
      <alignment horizontal="left"/>
      <protection locked="0"/>
    </xf>
    <xf numFmtId="0" fontId="0" fillId="34" borderId="46" xfId="0" applyFill="1" applyBorder="1" applyAlignment="1" applyProtection="1">
      <alignment horizontal="left"/>
      <protection locked="0"/>
    </xf>
    <xf numFmtId="0" fontId="0" fillId="34" borderId="47" xfId="0" applyFill="1" applyBorder="1" applyAlignment="1" applyProtection="1">
      <alignment horizontal="left"/>
      <protection locked="0"/>
    </xf>
    <xf numFmtId="4" fontId="0" fillId="34" borderId="45" xfId="0" applyNumberFormat="1" applyFont="1" applyFill="1" applyBorder="1" applyAlignment="1" applyProtection="1">
      <alignment horizontal="center"/>
      <protection locked="0"/>
    </xf>
    <xf numFmtId="4" fontId="0" fillId="34" borderId="46" xfId="0" applyNumberFormat="1" applyFont="1" applyFill="1" applyBorder="1" applyAlignment="1" applyProtection="1">
      <alignment horizontal="center"/>
      <protection locked="0"/>
    </xf>
    <xf numFmtId="4" fontId="0" fillId="34" borderId="47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left" vertical="center" wrapText="1"/>
      <protection/>
    </xf>
    <xf numFmtId="49" fontId="0" fillId="34" borderId="45" xfId="0" applyNumberFormat="1" applyFill="1" applyBorder="1" applyAlignment="1" applyProtection="1">
      <alignment horizontal="center"/>
      <protection locked="0"/>
    </xf>
    <xf numFmtId="49" fontId="0" fillId="34" borderId="47" xfId="0" applyNumberFormat="1" applyFill="1" applyBorder="1" applyAlignment="1" applyProtection="1">
      <alignment horizontal="center"/>
      <protection locked="0"/>
    </xf>
    <xf numFmtId="14" fontId="0" fillId="34" borderId="68" xfId="0" applyNumberFormat="1" applyFont="1" applyFill="1" applyBorder="1" applyAlignment="1" applyProtection="1">
      <alignment horizontal="center"/>
      <protection locked="0"/>
    </xf>
    <xf numFmtId="0" fontId="0" fillId="34" borderId="44" xfId="0" applyFont="1" applyFill="1" applyBorder="1" applyAlignment="1" applyProtection="1">
      <alignment horizontal="center"/>
      <protection locked="0"/>
    </xf>
    <xf numFmtId="0" fontId="0" fillId="34" borderId="69" xfId="0" applyFont="1" applyFill="1" applyBorder="1" applyAlignment="1" applyProtection="1">
      <alignment horizontal="center"/>
      <protection locked="0"/>
    </xf>
    <xf numFmtId="0" fontId="0" fillId="34" borderId="70" xfId="0" applyFont="1" applyFill="1" applyBorder="1" applyAlignment="1" applyProtection="1">
      <alignment horizontal="center"/>
      <protection locked="0"/>
    </xf>
    <xf numFmtId="0" fontId="0" fillId="34" borderId="48" xfId="0" applyFont="1" applyFill="1" applyBorder="1" applyAlignment="1" applyProtection="1">
      <alignment horizontal="center"/>
      <protection locked="0"/>
    </xf>
    <xf numFmtId="0" fontId="0" fillId="34" borderId="71" xfId="0" applyFont="1" applyFill="1" applyBorder="1" applyAlignment="1" applyProtection="1">
      <alignment horizontal="center"/>
      <protection locked="0"/>
    </xf>
    <xf numFmtId="0" fontId="14" fillId="34" borderId="45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5" fillId="42" borderId="0" xfId="0" applyFont="1" applyFill="1" applyBorder="1" applyAlignment="1" applyProtection="1">
      <alignment/>
      <protection/>
    </xf>
    <xf numFmtId="0" fontId="0" fillId="42" borderId="0" xfId="0" applyFont="1" applyFill="1" applyAlignment="1">
      <alignment/>
    </xf>
    <xf numFmtId="0" fontId="0" fillId="33" borderId="35" xfId="0" applyFill="1" applyBorder="1" applyAlignment="1" applyProtection="1">
      <alignment/>
      <protection/>
    </xf>
    <xf numFmtId="0" fontId="13" fillId="33" borderId="72" xfId="0" applyFont="1" applyFill="1" applyBorder="1" applyAlignment="1" applyProtection="1">
      <alignment horizontal="center" vertical="center"/>
      <protection/>
    </xf>
    <xf numFmtId="0" fontId="12" fillId="33" borderId="73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0" fillId="33" borderId="44" xfId="0" applyFill="1" applyBorder="1" applyAlignment="1" applyProtection="1">
      <alignment/>
      <protection/>
    </xf>
    <xf numFmtId="0" fontId="0" fillId="34" borderId="68" xfId="0" applyFont="1" applyFill="1" applyBorder="1" applyAlignment="1" applyProtection="1">
      <alignment vertical="top" wrapText="1"/>
      <protection locked="0"/>
    </xf>
    <xf numFmtId="0" fontId="0" fillId="0" borderId="44" xfId="0" applyBorder="1" applyAlignment="1">
      <alignment vertical="top" wrapText="1"/>
    </xf>
    <xf numFmtId="0" fontId="0" fillId="0" borderId="69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71" xfId="0" applyBorder="1" applyAlignment="1">
      <alignment vertical="top" wrapText="1"/>
    </xf>
    <xf numFmtId="0" fontId="13" fillId="33" borderId="61" xfId="0" applyFont="1" applyFill="1" applyBorder="1" applyAlignment="1" applyProtection="1">
      <alignment horizontal="center" vertical="center"/>
      <protection/>
    </xf>
    <xf numFmtId="0" fontId="13" fillId="33" borderId="62" xfId="0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 applyProtection="1">
      <alignment horizontal="center"/>
      <protection/>
    </xf>
    <xf numFmtId="0" fontId="13" fillId="42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12" fillId="34" borderId="68" xfId="0" applyFont="1" applyFill="1" applyBorder="1" applyAlignment="1" applyProtection="1">
      <alignment horizontal="center" vertical="center"/>
      <protection locked="0"/>
    </xf>
    <xf numFmtId="0" fontId="0" fillId="34" borderId="44" xfId="0" applyFill="1" applyBorder="1" applyAlignment="1" applyProtection="1">
      <alignment vertical="center"/>
      <protection locked="0"/>
    </xf>
    <xf numFmtId="0" fontId="0" fillId="34" borderId="69" xfId="0" applyFill="1" applyBorder="1" applyAlignment="1" applyProtection="1">
      <alignment vertical="center"/>
      <protection locked="0"/>
    </xf>
    <xf numFmtId="0" fontId="0" fillId="34" borderId="70" xfId="0" applyFill="1" applyBorder="1" applyAlignment="1" applyProtection="1">
      <alignment vertical="center"/>
      <protection locked="0"/>
    </xf>
    <xf numFmtId="0" fontId="0" fillId="34" borderId="48" xfId="0" applyFill="1" applyBorder="1" applyAlignment="1" applyProtection="1">
      <alignment vertical="center"/>
      <protection locked="0"/>
    </xf>
    <xf numFmtId="0" fontId="0" fillId="34" borderId="71" xfId="0" applyFill="1" applyBorder="1" applyAlignment="1" applyProtection="1">
      <alignment vertical="center"/>
      <protection locked="0"/>
    </xf>
    <xf numFmtId="0" fontId="5" fillId="42" borderId="0" xfId="0" applyFont="1" applyFill="1" applyAlignment="1" applyProtection="1">
      <alignment vertical="center"/>
      <protection/>
    </xf>
    <xf numFmtId="0" fontId="0" fillId="42" borderId="0" xfId="0" applyFill="1" applyAlignment="1">
      <alignment vertical="center"/>
    </xf>
    <xf numFmtId="0" fontId="0" fillId="42" borderId="35" xfId="0" applyFill="1" applyBorder="1" applyAlignment="1">
      <alignment vertical="center"/>
    </xf>
    <xf numFmtId="0" fontId="0" fillId="42" borderId="34" xfId="0" applyFill="1" applyBorder="1" applyAlignment="1" applyProtection="1">
      <alignment/>
      <protection/>
    </xf>
    <xf numFmtId="0" fontId="24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4" fillId="3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33" borderId="0" xfId="0" applyFill="1" applyAlignment="1" applyProtection="1">
      <alignment/>
      <protection/>
    </xf>
    <xf numFmtId="0" fontId="31" fillId="33" borderId="0" xfId="0" applyFont="1" applyFill="1" applyBorder="1" applyAlignment="1" applyProtection="1">
      <alignment/>
      <protection/>
    </xf>
    <xf numFmtId="0" fontId="5" fillId="33" borderId="57" xfId="0" applyFont="1" applyFill="1" applyBorder="1" applyAlignment="1" applyProtection="1">
      <alignment horizontal="left" vertical="center" wrapText="1"/>
      <protection/>
    </xf>
    <xf numFmtId="0" fontId="0" fillId="33" borderId="76" xfId="0" applyFill="1" applyBorder="1" applyAlignment="1" applyProtection="1">
      <alignment horizontal="left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5" fillId="33" borderId="29" xfId="0" applyFont="1" applyFill="1" applyBorder="1" applyAlignment="1" applyProtection="1">
      <alignment vertical="center" wrapText="1"/>
      <protection/>
    </xf>
    <xf numFmtId="0" fontId="5" fillId="33" borderId="29" xfId="0" applyFont="1" applyFill="1" applyBorder="1" applyAlignment="1" applyProtection="1">
      <alignment vertical="center" wrapText="1"/>
      <protection/>
    </xf>
    <xf numFmtId="3" fontId="0" fillId="34" borderId="66" xfId="0" applyNumberFormat="1" applyFont="1" applyFill="1" applyBorder="1" applyAlignment="1" applyProtection="1">
      <alignment horizontal="center" vertical="center"/>
      <protection locked="0"/>
    </xf>
    <xf numFmtId="3" fontId="0" fillId="0" borderId="67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3" fontId="5" fillId="33" borderId="66" xfId="0" applyNumberFormat="1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32" xfId="0" applyFont="1" applyFill="1" applyBorder="1" applyAlignment="1" applyProtection="1">
      <alignment vertical="center" wrapText="1"/>
      <protection/>
    </xf>
    <xf numFmtId="0" fontId="5" fillId="33" borderId="32" xfId="0" applyFont="1" applyFill="1" applyBorder="1" applyAlignment="1" applyProtection="1">
      <alignment vertical="center" wrapText="1"/>
      <protection/>
    </xf>
    <xf numFmtId="3" fontId="0" fillId="34" borderId="74" xfId="0" applyNumberFormat="1" applyFont="1" applyFill="1" applyBorder="1" applyAlignment="1" applyProtection="1">
      <alignment horizontal="center" vertical="center"/>
      <protection locked="0"/>
    </xf>
    <xf numFmtId="3" fontId="0" fillId="0" borderId="84" xfId="0" applyNumberFormat="1" applyBorder="1" applyAlignment="1" applyProtection="1">
      <alignment horizontal="center" vertical="center"/>
      <protection locked="0"/>
    </xf>
    <xf numFmtId="3" fontId="0" fillId="0" borderId="75" xfId="0" applyNumberFormat="1" applyBorder="1" applyAlignment="1" applyProtection="1">
      <alignment horizontal="center" vertical="center"/>
      <protection locked="0"/>
    </xf>
    <xf numFmtId="3" fontId="5" fillId="33" borderId="74" xfId="0" applyNumberFormat="1" applyFont="1" applyFill="1" applyBorder="1" applyAlignment="1" applyProtection="1">
      <alignment horizontal="center" vertical="center"/>
      <protection/>
    </xf>
    <xf numFmtId="0" fontId="0" fillId="0" borderId="84" xfId="0" applyBorder="1" applyAlignment="1">
      <alignment vertical="center"/>
    </xf>
    <xf numFmtId="0" fontId="0" fillId="0" borderId="75" xfId="0" applyBorder="1" applyAlignment="1">
      <alignment vertical="center"/>
    </xf>
    <xf numFmtId="0" fontId="13" fillId="33" borderId="16" xfId="0" applyFont="1" applyFill="1" applyBorder="1" applyAlignment="1" applyProtection="1">
      <alignment vertical="center" wrapText="1"/>
      <protection/>
    </xf>
    <xf numFmtId="3" fontId="12" fillId="34" borderId="81" xfId="0" applyNumberFormat="1" applyFont="1" applyFill="1" applyBorder="1" applyAlignment="1" applyProtection="1">
      <alignment horizontal="center" vertical="center"/>
      <protection/>
    </xf>
    <xf numFmtId="3" fontId="0" fillId="0" borderId="46" xfId="0" applyNumberFormat="1" applyBorder="1" applyAlignment="1" applyProtection="1">
      <alignment horizontal="center" vertical="center"/>
      <protection/>
    </xf>
    <xf numFmtId="3" fontId="0" fillId="0" borderId="82" xfId="0" applyNumberFormat="1" applyBorder="1" applyAlignment="1" applyProtection="1">
      <alignment horizontal="center" vertical="center"/>
      <protection/>
    </xf>
    <xf numFmtId="3" fontId="5" fillId="33" borderId="81" xfId="0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 vertical="center"/>
    </xf>
    <xf numFmtId="0" fontId="14" fillId="33" borderId="0" xfId="0" applyFont="1" applyFill="1" applyBorder="1" applyAlignment="1" applyProtection="1">
      <alignment/>
      <protection/>
    </xf>
    <xf numFmtId="0" fontId="13" fillId="33" borderId="32" xfId="0" applyFont="1" applyFill="1" applyBorder="1" applyAlignment="1" applyProtection="1">
      <alignment vertical="center" wrapText="1"/>
      <protection/>
    </xf>
    <xf numFmtId="3" fontId="12" fillId="34" borderId="74" xfId="0" applyNumberFormat="1" applyFont="1" applyFill="1" applyBorder="1" applyAlignment="1" applyProtection="1">
      <alignment horizontal="center" vertical="center"/>
      <protection/>
    </xf>
    <xf numFmtId="3" fontId="0" fillId="0" borderId="84" xfId="0" applyNumberFormat="1" applyBorder="1" applyAlignment="1" applyProtection="1">
      <alignment horizontal="center" vertical="center"/>
      <protection/>
    </xf>
    <xf numFmtId="3" fontId="0" fillId="0" borderId="75" xfId="0" applyNumberFormat="1" applyBorder="1" applyAlignment="1" applyProtection="1">
      <alignment horizontal="center" vertical="center"/>
      <protection/>
    </xf>
    <xf numFmtId="0" fontId="5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34" borderId="45" xfId="0" applyNumberFormat="1" applyFont="1" applyFill="1" applyBorder="1" applyAlignment="1" applyProtection="1">
      <alignment horizontal="center" vertical="center"/>
      <protection locked="0"/>
    </xf>
    <xf numFmtId="3" fontId="0" fillId="0" borderId="46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4" borderId="45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34" borderId="40" xfId="0" applyFont="1" applyFill="1" applyBorder="1" applyAlignment="1" applyProtection="1">
      <alignment horizontal="left" vertical="center"/>
      <protection locked="0"/>
    </xf>
    <xf numFmtId="0" fontId="0" fillId="34" borderId="85" xfId="0" applyFill="1" applyBorder="1" applyAlignment="1" applyProtection="1">
      <alignment vertical="center"/>
      <protection locked="0"/>
    </xf>
    <xf numFmtId="0" fontId="0" fillId="34" borderId="86" xfId="0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0" fontId="12" fillId="33" borderId="46" xfId="0" applyFont="1" applyFill="1" applyBorder="1" applyAlignment="1" applyProtection="1">
      <alignment horizontal="center" vertical="top" wrapText="1"/>
      <protection/>
    </xf>
    <xf numFmtId="0" fontId="12" fillId="0" borderId="46" xfId="0" applyFont="1" applyBorder="1" applyAlignment="1">
      <alignment horizontal="center" vertical="top" wrapText="1"/>
    </xf>
    <xf numFmtId="3" fontId="13" fillId="33" borderId="68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>
      <alignment horizontal="left" vertical="center"/>
    </xf>
    <xf numFmtId="3" fontId="5" fillId="33" borderId="44" xfId="0" applyNumberFormat="1" applyFont="1" applyFill="1" applyBorder="1" applyAlignment="1" applyProtection="1">
      <alignment horizontal="left" vertical="center"/>
      <protection locked="0"/>
    </xf>
    <xf numFmtId="0" fontId="0" fillId="0" borderId="69" xfId="0" applyBorder="1" applyAlignment="1">
      <alignment vertical="center"/>
    </xf>
    <xf numFmtId="0" fontId="13" fillId="33" borderId="87" xfId="0" applyFont="1" applyFill="1" applyBorder="1" applyAlignment="1" applyProtection="1">
      <alignment vertical="center"/>
      <protection/>
    </xf>
    <xf numFmtId="0" fontId="5" fillId="33" borderId="51" xfId="0" applyFont="1" applyFill="1" applyBorder="1" applyAlignment="1" applyProtection="1">
      <alignment vertical="center"/>
      <protection/>
    </xf>
    <xf numFmtId="0" fontId="0" fillId="45" borderId="51" xfId="0" applyFill="1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0" fillId="0" borderId="88" xfId="0" applyBorder="1" applyAlignment="1">
      <alignment vertical="center"/>
    </xf>
    <xf numFmtId="0" fontId="13" fillId="33" borderId="34" xfId="0" applyFont="1" applyFill="1" applyBorder="1" applyAlignment="1" applyProtection="1">
      <alignment vertical="center"/>
      <protection/>
    </xf>
    <xf numFmtId="0" fontId="0" fillId="45" borderId="0" xfId="0" applyFill="1" applyBorder="1" applyAlignment="1" applyProtection="1">
      <alignment vertical="center"/>
      <protection/>
    </xf>
    <xf numFmtId="0" fontId="0" fillId="34" borderId="40" xfId="0" applyFill="1" applyBorder="1" applyAlignment="1" applyProtection="1">
      <alignment horizontal="left" vertical="center"/>
      <protection locked="0"/>
    </xf>
    <xf numFmtId="0" fontId="0" fillId="34" borderId="85" xfId="0" applyFill="1" applyBorder="1" applyAlignment="1" applyProtection="1">
      <alignment horizontal="left" vertical="center"/>
      <protection locked="0"/>
    </xf>
    <xf numFmtId="0" fontId="0" fillId="0" borderId="85" xfId="0" applyBorder="1" applyAlignment="1" applyProtection="1">
      <alignment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0" fontId="13" fillId="33" borderId="70" xfId="0" applyFont="1" applyFill="1" applyBorder="1" applyAlignment="1" applyProtection="1">
      <alignment vertical="center"/>
      <protection/>
    </xf>
    <xf numFmtId="0" fontId="0" fillId="45" borderId="48" xfId="0" applyFill="1" applyBorder="1" applyAlignment="1" applyProtection="1">
      <alignment vertical="center"/>
      <protection/>
    </xf>
    <xf numFmtId="0" fontId="0" fillId="0" borderId="71" xfId="0" applyBorder="1" applyAlignment="1">
      <alignment/>
    </xf>
    <xf numFmtId="0" fontId="5" fillId="33" borderId="44" xfId="0" applyFont="1" applyFill="1" applyBorder="1" applyAlignment="1" applyProtection="1">
      <alignment/>
      <protection/>
    </xf>
    <xf numFmtId="0" fontId="13" fillId="33" borderId="68" xfId="0" applyFont="1" applyFill="1" applyBorder="1" applyAlignment="1" applyProtection="1">
      <alignment/>
      <protection/>
    </xf>
    <xf numFmtId="0" fontId="5" fillId="33" borderId="44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2" fillId="33" borderId="69" xfId="0" applyFont="1" applyFill="1" applyBorder="1" applyAlignment="1" applyProtection="1">
      <alignment/>
      <protection/>
    </xf>
    <xf numFmtId="0" fontId="5" fillId="33" borderId="89" xfId="0" applyFont="1" applyFill="1" applyBorder="1" applyAlignment="1" applyProtection="1">
      <alignment/>
      <protection/>
    </xf>
    <xf numFmtId="0" fontId="0" fillId="0" borderId="55" xfId="0" applyBorder="1" applyAlignment="1">
      <alignment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4" fontId="0" fillId="34" borderId="87" xfId="0" applyNumberFormat="1" applyFont="1" applyFill="1" applyBorder="1" applyAlignment="1" applyProtection="1">
      <alignment horizontal="center" vertical="center"/>
      <protection locked="0"/>
    </xf>
    <xf numFmtId="0" fontId="0" fillId="34" borderId="52" xfId="0" applyFont="1" applyFill="1" applyBorder="1" applyAlignment="1" applyProtection="1">
      <alignment horizontal="center" vertical="center"/>
      <protection locked="0"/>
    </xf>
    <xf numFmtId="0" fontId="0" fillId="34" borderId="89" xfId="0" applyFont="1" applyFill="1" applyBorder="1" applyAlignment="1" applyProtection="1">
      <alignment horizontal="center" vertical="center"/>
      <protection locked="0"/>
    </xf>
    <xf numFmtId="0" fontId="0" fillId="34" borderId="56" xfId="0" applyFont="1" applyFill="1" applyBorder="1" applyAlignment="1" applyProtection="1">
      <alignment horizontal="center" vertical="center"/>
      <protection locked="0"/>
    </xf>
    <xf numFmtId="0" fontId="5" fillId="34" borderId="50" xfId="0" applyFont="1" applyFill="1" applyBorder="1" applyAlignment="1" applyProtection="1">
      <alignment horizontal="center"/>
      <protection locked="0"/>
    </xf>
    <xf numFmtId="0" fontId="0" fillId="34" borderId="51" xfId="0" applyFill="1" applyBorder="1" applyAlignment="1" applyProtection="1">
      <alignment/>
      <protection locked="0"/>
    </xf>
    <xf numFmtId="0" fontId="0" fillId="34" borderId="52" xfId="0" applyFill="1" applyBorder="1" applyAlignment="1" applyProtection="1">
      <alignment/>
      <protection locked="0"/>
    </xf>
    <xf numFmtId="0" fontId="0" fillId="34" borderId="53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49" xfId="0" applyFill="1" applyBorder="1" applyAlignment="1" applyProtection="1">
      <alignment/>
      <protection locked="0"/>
    </xf>
    <xf numFmtId="0" fontId="0" fillId="34" borderId="54" xfId="0" applyFill="1" applyBorder="1" applyAlignment="1" applyProtection="1">
      <alignment/>
      <protection locked="0"/>
    </xf>
    <xf numFmtId="0" fontId="0" fillId="34" borderId="55" xfId="0" applyFill="1" applyBorder="1" applyAlignment="1" applyProtection="1">
      <alignment/>
      <protection locked="0"/>
    </xf>
    <xf numFmtId="0" fontId="0" fillId="34" borderId="56" xfId="0" applyFill="1" applyBorder="1" applyAlignment="1" applyProtection="1">
      <alignment/>
      <protection locked="0"/>
    </xf>
    <xf numFmtId="0" fontId="5" fillId="33" borderId="87" xfId="0" applyFont="1" applyFill="1" applyBorder="1" applyAlignment="1" applyProtection="1">
      <alignment/>
      <protection/>
    </xf>
    <xf numFmtId="0" fontId="0" fillId="0" borderId="51" xfId="0" applyBorder="1" applyAlignment="1">
      <alignment/>
    </xf>
    <xf numFmtId="0" fontId="0" fillId="0" borderId="34" xfId="0" applyBorder="1" applyAlignment="1">
      <alignment/>
    </xf>
    <xf numFmtId="0" fontId="24" fillId="33" borderId="0" xfId="0" applyFont="1" applyFill="1" applyAlignment="1" applyProtection="1">
      <alignment horizontal="center" wrapText="1"/>
      <protection/>
    </xf>
    <xf numFmtId="0" fontId="0" fillId="33" borderId="70" xfId="0" applyFont="1" applyFill="1" applyBorder="1" applyAlignment="1" applyProtection="1">
      <alignment/>
      <protection/>
    </xf>
    <xf numFmtId="0" fontId="0" fillId="33" borderId="48" xfId="0" applyFont="1" applyFill="1" applyBorder="1" applyAlignment="1" applyProtection="1">
      <alignment/>
      <protection/>
    </xf>
    <xf numFmtId="0" fontId="0" fillId="33" borderId="71" xfId="0" applyFont="1" applyFill="1" applyBorder="1" applyAlignment="1" applyProtection="1">
      <alignment/>
      <protection/>
    </xf>
    <xf numFmtId="0" fontId="12" fillId="33" borderId="44" xfId="0" applyFont="1" applyFill="1" applyBorder="1" applyAlignment="1" applyProtection="1">
      <alignment/>
      <protection/>
    </xf>
    <xf numFmtId="0" fontId="4" fillId="45" borderId="0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32" fillId="33" borderId="0" xfId="0" applyFont="1" applyFill="1" applyAlignment="1" applyProtection="1">
      <alignment horizontal="center"/>
      <protection/>
    </xf>
    <xf numFmtId="0" fontId="0" fillId="45" borderId="0" xfId="0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4" fillId="33" borderId="46" xfId="0" applyFont="1" applyFill="1" applyBorder="1" applyAlignment="1" applyProtection="1">
      <alignment vertical="top"/>
      <protection/>
    </xf>
    <xf numFmtId="172" fontId="1" fillId="33" borderId="44" xfId="0" applyNumberFormat="1" applyFont="1" applyFill="1" applyBorder="1" applyAlignment="1" applyProtection="1">
      <alignment horizontal="center"/>
      <protection/>
    </xf>
    <xf numFmtId="0" fontId="0" fillId="33" borderId="44" xfId="0" applyFill="1" applyBorder="1" applyAlignment="1" applyProtection="1">
      <alignment horizont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FF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1" name="Picture 2" descr="LOGO_ASPEKT_dane_orez_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2981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40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0"/>
          <a:ext cx="6915150" cy="998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3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1" width="9.140625" style="165" customWidth="1"/>
    <col min="12" max="12" width="9.140625" style="162" customWidth="1"/>
    <col min="13" max="13" width="90.7109375" style="162" customWidth="1"/>
    <col min="14" max="31" width="9.140625" style="162" customWidth="1"/>
    <col min="32" max="16384" width="9.140625" style="165" customWidth="1"/>
  </cols>
  <sheetData>
    <row r="1" spans="1:13" ht="12.7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M1" s="179"/>
    </row>
    <row r="2" spans="1:13" ht="12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M2" s="179"/>
    </row>
    <row r="3" spans="1:13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M3" s="179"/>
    </row>
    <row r="4" spans="1:13" ht="12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M4" s="163"/>
    </row>
    <row r="5" spans="1:13" ht="12.7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M5" s="171"/>
    </row>
    <row r="6" spans="1:13" ht="12.7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M6" s="171"/>
    </row>
    <row r="7" spans="1:13" ht="12.7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M7" s="171"/>
    </row>
    <row r="8" spans="1:13" ht="12.75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M8" s="171"/>
    </row>
    <row r="9" spans="1:13" ht="12.7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M9" s="180"/>
    </row>
    <row r="10" spans="1:13" ht="12.75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M10" s="180"/>
    </row>
    <row r="11" spans="1:11" ht="12.7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</row>
    <row r="12" spans="1:13" ht="12.75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M12" s="163"/>
    </row>
    <row r="13" spans="1:13" ht="31.5">
      <c r="A13" s="181" t="s">
        <v>127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M13" s="164"/>
    </row>
    <row r="14" spans="1:13" ht="18">
      <c r="A14" s="182" t="s">
        <v>279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M14" s="163"/>
    </row>
    <row r="15" spans="1:13" ht="18" customHeight="1">
      <c r="A15" s="182" t="s">
        <v>202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M15" s="171"/>
    </row>
    <row r="16" spans="1:13" ht="18">
      <c r="A16" s="182" t="s">
        <v>280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M16" s="171"/>
    </row>
    <row r="17" spans="1:13" ht="36" customHeight="1">
      <c r="A17" s="183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M17" s="171"/>
    </row>
    <row r="18" spans="1:13" ht="36" customHeight="1">
      <c r="A18" s="177" t="s">
        <v>281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M18" s="180"/>
    </row>
    <row r="19" spans="1:31" s="168" customFormat="1" ht="36" customHeight="1">
      <c r="A19" s="177" t="s">
        <v>282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66"/>
      <c r="M19" s="167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</row>
    <row r="20" spans="1:13" ht="54" customHeight="1">
      <c r="A20" s="176" t="s">
        <v>283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M20" s="164"/>
    </row>
    <row r="21" spans="1:13" ht="18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M21" s="163"/>
    </row>
    <row r="22" spans="1:13" ht="18" customHeight="1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M22" s="171"/>
    </row>
    <row r="23" spans="1:13" ht="47.25" customHeight="1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M23" s="178"/>
    </row>
    <row r="24" spans="1:13" ht="12.7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M24" s="163"/>
    </row>
    <row r="25" spans="1:13" ht="18" customHeight="1">
      <c r="A25" s="170" t="s">
        <v>284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M25" s="171"/>
    </row>
    <row r="26" spans="1:13" ht="18" customHeight="1">
      <c r="A26" s="173" t="str">
        <f>+IF(A93=2,HYPERLINK("http://www.mesec.cz/dane/dan-z-nemovitosti/pruvodce/danove-formulare-dane-z-nemovitosti/"),IF(A93=3,HYPERLINK("http://www.podnikatel.cz/formulare/kategorie/majetkove-dane/"),IF(A93=4,HYPERLINK("http://www.danovapriznani.cz/"),HYPERLINK("http://business.center.cz/business/sablony/s11-priznani-k-dani-z-nemovitosti.aspx"))))</f>
        <v>http://business.center.cz/business/sablony/s11-priznani-k-dani-z-nemovitosti.aspx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M26" s="172"/>
    </row>
    <row r="27" spans="1:13" ht="19.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M27" s="172"/>
    </row>
    <row r="28" spans="1:13" ht="19.5" customHeight="1">
      <c r="A28" s="175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M28" s="172"/>
    </row>
    <row r="29" spans="1:13" ht="19.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M29" s="172"/>
    </row>
    <row r="30" spans="1:13" ht="30" customHeight="1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M30" s="172"/>
    </row>
    <row r="31" spans="1:13" ht="30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M31" s="172"/>
    </row>
    <row r="32" spans="1:13" ht="30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M32" s="172"/>
    </row>
    <row r="33" spans="1:13" ht="12.7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M33" s="172"/>
    </row>
    <row r="34" spans="1:13" ht="12.7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M34" s="172"/>
    </row>
    <row r="35" spans="1:11" ht="12.7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</row>
    <row r="36" spans="1:11" ht="12.7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</row>
    <row r="37" spans="1:11" ht="12.7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</row>
    <row r="38" spans="1:11" ht="12.7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</row>
    <row r="39" spans="1:11" ht="12.7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</row>
    <row r="40" spans="1:11" ht="12.7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</row>
    <row r="41" spans="1:11" ht="12.7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</row>
    <row r="42" spans="1:11" ht="12.7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</row>
    <row r="43" s="162" customFormat="1" ht="12.75"/>
    <row r="44" s="162" customFormat="1" ht="12.75"/>
    <row r="45" s="162" customFormat="1" ht="12.75"/>
    <row r="46" s="162" customFormat="1" ht="12.75"/>
    <row r="47" s="162" customFormat="1" ht="12.75"/>
    <row r="48" s="162" customFormat="1" ht="12.75"/>
    <row r="49" s="162" customFormat="1" ht="12.75"/>
    <row r="50" s="162" customFormat="1" ht="12.75"/>
    <row r="51" s="162" customFormat="1" ht="12.75"/>
    <row r="52" s="162" customFormat="1" ht="12.75"/>
    <row r="53" s="162" customFormat="1" ht="12.75"/>
    <row r="54" s="162" customFormat="1" ht="12.75"/>
    <row r="55" s="162" customFormat="1" ht="12.75"/>
    <row r="56" s="162" customFormat="1" ht="12.75"/>
    <row r="57" s="162" customFormat="1" ht="12.75"/>
    <row r="58" s="162" customFormat="1" ht="12.75"/>
    <row r="59" s="162" customFormat="1" ht="12.75"/>
    <row r="60" s="162" customFormat="1" ht="12.75"/>
    <row r="61" s="162" customFormat="1" ht="12.75"/>
    <row r="62" s="162" customFormat="1" ht="12.75"/>
    <row r="63" s="162" customFormat="1" ht="12.75"/>
    <row r="64" s="162" customFormat="1" ht="12.75"/>
    <row r="65" s="162" customFormat="1" ht="12.75"/>
    <row r="66" s="162" customFormat="1" ht="12.75"/>
    <row r="67" s="162" customFormat="1" ht="12.75"/>
    <row r="68" s="162" customFormat="1" ht="12.75"/>
    <row r="69" s="162" customFormat="1" ht="12.75"/>
    <row r="70" s="162" customFormat="1" ht="12.75"/>
    <row r="71" s="162" customFormat="1" ht="12.75"/>
    <row r="72" s="162" customFormat="1" ht="12.75"/>
    <row r="73" s="162" customFormat="1" ht="12.75"/>
    <row r="74" s="162" customFormat="1" ht="12.75"/>
    <row r="75" s="162" customFormat="1" ht="12.75"/>
    <row r="76" s="162" customFormat="1" ht="12.75"/>
    <row r="77" s="162" customFormat="1" ht="12.75"/>
    <row r="78" s="162" customFormat="1" ht="12.75"/>
    <row r="79" s="162" customFormat="1" ht="12.75"/>
    <row r="80" s="162" customFormat="1" ht="12.75"/>
    <row r="81" s="162" customFormat="1" ht="12.75"/>
    <row r="82" s="162" customFormat="1" ht="12.75"/>
    <row r="83" s="162" customFormat="1" ht="12.75"/>
    <row r="84" s="162" customFormat="1" ht="12.75"/>
    <row r="85" s="162" customFormat="1" ht="12.75"/>
    <row r="86" s="162" customFormat="1" ht="12.75"/>
    <row r="87" s="162" customFormat="1" ht="12.75"/>
    <row r="88" s="162" customFormat="1" ht="12.75"/>
    <row r="89" s="162" customFormat="1" ht="12.75"/>
    <row r="90" s="162" customFormat="1" ht="12.75"/>
    <row r="91" s="162" customFormat="1" ht="12.75"/>
    <row r="92" s="162" customFormat="1" ht="12.75"/>
    <row r="93" s="162" customFormat="1" ht="12.75">
      <c r="A93" s="169">
        <v>1</v>
      </c>
    </row>
    <row r="94" s="162" customFormat="1" ht="12.75"/>
    <row r="95" s="162" customFormat="1" ht="12.75"/>
    <row r="96" s="162" customFormat="1" ht="12.75"/>
    <row r="97" s="162" customFormat="1" ht="12.75"/>
    <row r="98" s="162" customFormat="1" ht="12.75"/>
    <row r="99" s="162" customFormat="1" ht="12.75"/>
    <row r="100" s="162" customFormat="1" ht="12.75"/>
    <row r="101" s="162" customFormat="1" ht="12.75"/>
    <row r="102" s="162" customFormat="1" ht="12.75"/>
    <row r="103" s="162" customFormat="1" ht="12.75"/>
    <row r="104" s="162" customFormat="1" ht="12.75"/>
    <row r="105" s="162" customFormat="1" ht="12.75"/>
    <row r="106" s="162" customFormat="1" ht="12.75"/>
    <row r="107" s="162" customFormat="1" ht="12.75"/>
    <row r="108" s="162" customFormat="1" ht="12.75"/>
    <row r="109" s="162" customFormat="1" ht="12.75"/>
    <row r="110" s="162" customFormat="1" ht="12.75"/>
    <row r="111" s="162" customFormat="1" ht="12.75"/>
    <row r="112" s="162" customFormat="1" ht="12.75"/>
    <row r="113" s="162" customFormat="1" ht="12.75"/>
    <row r="114" s="162" customFormat="1" ht="12.75"/>
    <row r="115" s="162" customFormat="1" ht="12.75"/>
    <row r="116" s="162" customFormat="1" ht="12.75"/>
    <row r="117" s="162" customFormat="1" ht="12.75"/>
    <row r="118" s="162" customFormat="1" ht="12.75"/>
    <row r="119" s="162" customFormat="1" ht="12.75"/>
    <row r="120" s="162" customFormat="1" ht="12.75"/>
    <row r="121" s="162" customFormat="1" ht="12.75"/>
    <row r="122" s="162" customFormat="1" ht="12.75"/>
    <row r="123" s="162" customFormat="1" ht="12.75"/>
    <row r="124" s="162" customFormat="1" ht="12.75"/>
    <row r="125" s="162" customFormat="1" ht="12.75"/>
    <row r="126" s="162" customFormat="1" ht="12.75"/>
    <row r="127" s="162" customFormat="1" ht="12.75"/>
    <row r="128" s="162" customFormat="1" ht="12.75"/>
    <row r="129" s="162" customFormat="1" ht="12.75"/>
    <row r="130" s="162" customFormat="1" ht="12.75"/>
    <row r="131" s="162" customFormat="1" ht="12.75"/>
    <row r="132" s="162" customFormat="1" ht="12.75"/>
    <row r="133" s="162" customFormat="1" ht="12.75"/>
    <row r="134" s="162" customFormat="1" ht="12.75"/>
    <row r="135" s="162" customFormat="1" ht="12.75"/>
    <row r="136" s="162" customFormat="1" ht="12.75"/>
    <row r="137" s="162" customFormat="1" ht="12.75"/>
    <row r="138" s="162" customFormat="1" ht="12.75"/>
    <row r="139" s="162" customFormat="1" ht="12.75"/>
    <row r="140" s="162" customFormat="1" ht="12.75"/>
    <row r="141" s="162" customFormat="1" ht="12.75"/>
    <row r="142" s="162" customFormat="1" ht="12.75"/>
    <row r="143" s="162" customFormat="1" ht="12.75"/>
    <row r="144" s="162" customFormat="1" ht="12.75"/>
    <row r="145" s="162" customFormat="1" ht="12.75"/>
    <row r="146" s="162" customFormat="1" ht="12.75"/>
    <row r="147" s="162" customFormat="1" ht="12.75"/>
    <row r="148" s="162" customFormat="1" ht="12.75"/>
    <row r="149" s="162" customFormat="1" ht="12.75"/>
    <row r="150" s="162" customFormat="1" ht="12.75"/>
    <row r="151" s="162" customFormat="1" ht="12.75"/>
    <row r="152" s="162" customFormat="1" ht="12.75"/>
    <row r="153" s="162" customFormat="1" ht="12.75"/>
    <row r="154" s="162" customFormat="1" ht="12.75"/>
    <row r="155" s="162" customFormat="1" ht="12.75"/>
    <row r="156" s="162" customFormat="1" ht="12.75"/>
    <row r="157" s="162" customFormat="1" ht="12.75"/>
    <row r="158" s="162" customFormat="1" ht="12.75"/>
    <row r="159" s="162" customFormat="1" ht="12.75"/>
    <row r="160" s="162" customFormat="1" ht="12.75"/>
    <row r="161" s="162" customFormat="1" ht="12.75"/>
    <row r="162" s="162" customFormat="1" ht="12.75"/>
    <row r="163" s="162" customFormat="1" ht="12.75"/>
    <row r="164" s="162" customFormat="1" ht="12.75"/>
    <row r="165" s="162" customFormat="1" ht="12.75"/>
    <row r="166" s="162" customFormat="1" ht="12.75"/>
    <row r="167" s="162" customFormat="1" ht="12.75"/>
  </sheetData>
  <sheetProtection password="EF65" sheet="1"/>
  <mergeCells count="19">
    <mergeCell ref="M1:M3"/>
    <mergeCell ref="M5:M10"/>
    <mergeCell ref="A13:K13"/>
    <mergeCell ref="A14:K14"/>
    <mergeCell ref="A15:K15"/>
    <mergeCell ref="M15:M18"/>
    <mergeCell ref="A16:K16"/>
    <mergeCell ref="A17:K17"/>
    <mergeCell ref="A18:K18"/>
    <mergeCell ref="A25:K25"/>
    <mergeCell ref="M25:M34"/>
    <mergeCell ref="A26:K27"/>
    <mergeCell ref="A28:K28"/>
    <mergeCell ref="A19:K19"/>
    <mergeCell ref="A20:K20"/>
    <mergeCell ref="A21:K21"/>
    <mergeCell ref="A22:K22"/>
    <mergeCell ref="M22:M23"/>
    <mergeCell ref="A23:K23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8.140625" style="81" customWidth="1"/>
    <col min="2" max="2" width="65.7109375" style="81" customWidth="1"/>
    <col min="3" max="3" width="3.00390625" style="81" customWidth="1"/>
    <col min="4" max="4" width="65.7109375" style="81" customWidth="1"/>
    <col min="5" max="5" width="28.28125" style="81" customWidth="1"/>
    <col min="6" max="37" width="9.140625" style="84" customWidth="1"/>
  </cols>
  <sheetData>
    <row r="1" spans="1:37" s="83" customFormat="1" ht="18">
      <c r="A1" s="187" t="s">
        <v>50</v>
      </c>
      <c r="B1" s="188"/>
      <c r="C1" s="188"/>
      <c r="D1" s="188"/>
      <c r="E1" s="188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s="83" customFormat="1" ht="18">
      <c r="A2" s="43"/>
      <c r="B2" s="86" t="s">
        <v>93</v>
      </c>
      <c r="C2" s="87"/>
      <c r="D2" s="155" t="s">
        <v>195</v>
      </c>
      <c r="E2" s="88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37" s="83" customFormat="1" ht="15.75" customHeight="1">
      <c r="A3" s="45"/>
      <c r="B3" s="46" t="s">
        <v>51</v>
      </c>
      <c r="C3" s="47"/>
      <c r="D3" s="46" t="s">
        <v>52</v>
      </c>
      <c r="E3" s="44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</row>
    <row r="4" spans="1:37" s="83" customFormat="1" ht="15.75" customHeight="1">
      <c r="A4" s="48" t="s">
        <v>63</v>
      </c>
      <c r="B4" s="49"/>
      <c r="C4" s="50"/>
      <c r="D4" s="193"/>
      <c r="E4" s="47" t="s">
        <v>53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37" s="83" customFormat="1" ht="15.75" customHeight="1">
      <c r="A5" s="48" t="s">
        <v>65</v>
      </c>
      <c r="B5" s="51"/>
      <c r="C5" s="52"/>
      <c r="D5" s="194"/>
      <c r="E5" s="47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</row>
    <row r="6" spans="1:37" s="83" customFormat="1" ht="15.75" customHeight="1">
      <c r="A6" s="48" t="s">
        <v>54</v>
      </c>
      <c r="B6" s="51"/>
      <c r="C6" s="52"/>
      <c r="D6" s="194"/>
      <c r="E6" s="47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</row>
    <row r="7" spans="1:37" s="83" customFormat="1" ht="15.75" customHeight="1">
      <c r="A7" s="48" t="s">
        <v>55</v>
      </c>
      <c r="B7" s="51"/>
      <c r="C7" s="52"/>
      <c r="D7" s="53"/>
      <c r="E7" s="47" t="s">
        <v>56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s="83" customFormat="1" ht="15.75" customHeight="1">
      <c r="A8" s="48" t="s">
        <v>57</v>
      </c>
      <c r="B8" s="54"/>
      <c r="C8" s="52"/>
      <c r="D8" s="53"/>
      <c r="E8" s="47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37" s="83" customFormat="1" ht="15.75" customHeight="1">
      <c r="A9" s="48" t="s">
        <v>58</v>
      </c>
      <c r="B9" s="55"/>
      <c r="C9" s="52"/>
      <c r="D9" s="53"/>
      <c r="E9" s="47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s="83" customFormat="1" ht="15.75" customHeight="1">
      <c r="A10" s="48" t="s">
        <v>59</v>
      </c>
      <c r="B10" s="55"/>
      <c r="C10" s="52"/>
      <c r="D10" s="56"/>
      <c r="E10" s="47" t="s">
        <v>59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1:37" s="83" customFormat="1" ht="15.75" customHeight="1">
      <c r="A11" s="48" t="s">
        <v>60</v>
      </c>
      <c r="B11" s="55"/>
      <c r="C11" s="52"/>
      <c r="D11" s="53"/>
      <c r="E11" s="47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s="83" customFormat="1" ht="15.75" customHeight="1">
      <c r="A12" s="48"/>
      <c r="B12" s="195" t="s">
        <v>61</v>
      </c>
      <c r="C12" s="196"/>
      <c r="D12" s="197"/>
      <c r="E12" s="47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</row>
    <row r="13" spans="1:37" s="83" customFormat="1" ht="15.75" customHeight="1">
      <c r="A13" s="48" t="s">
        <v>123</v>
      </c>
      <c r="B13" s="57"/>
      <c r="C13" s="58"/>
      <c r="D13" s="59"/>
      <c r="E13" s="60" t="s">
        <v>62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s="83" customFormat="1" ht="15.75" customHeight="1">
      <c r="A14" s="48" t="s">
        <v>124</v>
      </c>
      <c r="B14" s="57"/>
      <c r="C14" s="52"/>
      <c r="D14" s="59"/>
      <c r="E14" s="47" t="s">
        <v>63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5" spans="1:37" s="83" customFormat="1" ht="15.75" customHeight="1">
      <c r="A15" s="61" t="s">
        <v>64</v>
      </c>
      <c r="B15" s="57"/>
      <c r="C15" s="52"/>
      <c r="D15" s="59"/>
      <c r="E15" s="47" t="s">
        <v>65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</row>
    <row r="16" spans="1:37" s="83" customFormat="1" ht="15.75" customHeight="1">
      <c r="A16" s="48" t="s">
        <v>66</v>
      </c>
      <c r="B16" s="57"/>
      <c r="C16" s="52"/>
      <c r="D16" s="59"/>
      <c r="E16" s="47" t="s">
        <v>55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</row>
    <row r="17" spans="1:37" s="83" customFormat="1" ht="15.75" customHeight="1">
      <c r="A17" s="48" t="s">
        <v>67</v>
      </c>
      <c r="B17" s="62"/>
      <c r="C17" s="52"/>
      <c r="D17" s="59"/>
      <c r="E17" s="47" t="s">
        <v>68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s="83" customFormat="1" ht="15.75" customHeight="1">
      <c r="A18" s="48" t="s">
        <v>69</v>
      </c>
      <c r="B18" s="159"/>
      <c r="C18" s="52"/>
      <c r="D18" s="59"/>
      <c r="E18" s="47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</row>
    <row r="19" spans="1:37" s="83" customFormat="1" ht="15.75" customHeight="1">
      <c r="A19" s="48" t="s">
        <v>70</v>
      </c>
      <c r="B19" s="63"/>
      <c r="C19" s="58"/>
      <c r="D19" s="59"/>
      <c r="E19" s="60" t="s">
        <v>71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s="83" customFormat="1" ht="15.75" customHeight="1">
      <c r="A20" s="48" t="s">
        <v>72</v>
      </c>
      <c r="B20" s="57"/>
      <c r="C20" s="52"/>
      <c r="D20" s="59"/>
      <c r="E20" s="47" t="s">
        <v>63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</row>
    <row r="21" spans="1:37" s="83" customFormat="1" ht="15.75" customHeight="1">
      <c r="A21" s="48" t="s">
        <v>73</v>
      </c>
      <c r="B21" s="57"/>
      <c r="C21" s="52"/>
      <c r="D21" s="59"/>
      <c r="E21" s="47" t="s">
        <v>65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s="83" customFormat="1" ht="15.75" customHeight="1">
      <c r="A22" s="48"/>
      <c r="B22" s="57"/>
      <c r="C22" s="52"/>
      <c r="D22" s="59"/>
      <c r="E22" s="47" t="s">
        <v>55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</row>
    <row r="23" spans="1:37" s="83" customFormat="1" ht="15.75" customHeight="1">
      <c r="A23" s="61" t="s">
        <v>74</v>
      </c>
      <c r="B23" s="57"/>
      <c r="C23" s="52"/>
      <c r="D23" s="64"/>
      <c r="E23" s="47" t="s">
        <v>75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s="83" customFormat="1" ht="15.75" customHeight="1">
      <c r="A24" s="48"/>
      <c r="B24" s="57"/>
      <c r="C24" s="52"/>
      <c r="D24" s="59"/>
      <c r="E24" s="47" t="s">
        <v>76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</row>
    <row r="25" spans="1:37" s="83" customFormat="1" ht="15.75" customHeight="1">
      <c r="A25" s="48" t="s">
        <v>75</v>
      </c>
      <c r="B25" s="65"/>
      <c r="C25" s="52"/>
      <c r="D25" s="66"/>
      <c r="E25" s="47" t="s">
        <v>67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s="83" customFormat="1" ht="15.75" customHeight="1">
      <c r="A26" s="48" t="s">
        <v>77</v>
      </c>
      <c r="B26" s="65"/>
      <c r="C26" s="52"/>
      <c r="D26" s="59"/>
      <c r="E26" s="47" t="s">
        <v>69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1:37" s="83" customFormat="1" ht="15.75" customHeight="1">
      <c r="A27" s="48" t="s">
        <v>78</v>
      </c>
      <c r="B27" s="67"/>
      <c r="C27" s="52"/>
      <c r="D27" s="68"/>
      <c r="E27" s="47" t="s">
        <v>70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s="83" customFormat="1" ht="15.75" customHeight="1">
      <c r="A28" s="48" t="s">
        <v>138</v>
      </c>
      <c r="B28" s="57"/>
      <c r="C28" s="52"/>
      <c r="D28" s="59"/>
      <c r="E28" s="47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</row>
    <row r="29" spans="1:37" s="83" customFormat="1" ht="15.75" customHeight="1">
      <c r="A29" s="48" t="s">
        <v>79</v>
      </c>
      <c r="B29" s="198"/>
      <c r="C29" s="58"/>
      <c r="D29" s="59"/>
      <c r="E29" s="60" t="s">
        <v>80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s="83" customFormat="1" ht="15.75" customHeight="1">
      <c r="A30" s="48"/>
      <c r="B30" s="198"/>
      <c r="C30" s="52"/>
      <c r="D30" s="59"/>
      <c r="E30" s="47" t="s">
        <v>63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</row>
    <row r="31" spans="1:37" s="83" customFormat="1" ht="15.75" customHeight="1">
      <c r="A31" s="61" t="s">
        <v>81</v>
      </c>
      <c r="B31" s="57"/>
      <c r="C31" s="52"/>
      <c r="D31" s="59"/>
      <c r="E31" s="47" t="s">
        <v>65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s="83" customFormat="1" ht="15.75" customHeight="1">
      <c r="A32" s="48" t="s">
        <v>82</v>
      </c>
      <c r="B32" s="63"/>
      <c r="C32" s="52"/>
      <c r="D32" s="59"/>
      <c r="E32" s="47" t="s">
        <v>55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</row>
    <row r="33" spans="1:37" s="83" customFormat="1" ht="15.75" customHeight="1">
      <c r="A33" s="48" t="s">
        <v>83</v>
      </c>
      <c r="B33" s="63"/>
      <c r="C33" s="52"/>
      <c r="D33" s="64"/>
      <c r="E33" s="47" t="s">
        <v>75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s="83" customFormat="1" ht="15.75" customHeight="1">
      <c r="A34" s="48" t="s">
        <v>84</v>
      </c>
      <c r="B34" s="57"/>
      <c r="C34" s="52"/>
      <c r="D34" s="64"/>
      <c r="E34" s="47" t="s">
        <v>85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</row>
    <row r="35" spans="1:37" s="83" customFormat="1" ht="15.75" customHeight="1">
      <c r="A35" s="48"/>
      <c r="B35" s="57"/>
      <c r="C35" s="52"/>
      <c r="D35" s="69"/>
      <c r="E35" s="47" t="s">
        <v>78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</row>
    <row r="36" spans="1:37" s="83" customFormat="1" ht="15.75" customHeight="1">
      <c r="A36" s="48"/>
      <c r="B36" s="70"/>
      <c r="C36" s="71"/>
      <c r="D36" s="72"/>
      <c r="E36" s="47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</row>
    <row r="37" spans="1:37" s="83" customFormat="1" ht="12.75">
      <c r="A37" s="189" t="s">
        <v>86</v>
      </c>
      <c r="B37" s="188"/>
      <c r="C37" s="188"/>
      <c r="D37" s="188"/>
      <c r="E37" s="188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s="83" customFormat="1" ht="12.75">
      <c r="A38" s="73"/>
      <c r="B38" s="74" t="s">
        <v>89</v>
      </c>
      <c r="C38" s="47"/>
      <c r="D38" s="190" t="s">
        <v>88</v>
      </c>
      <c r="E38" s="191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</row>
    <row r="39" spans="1:37" s="83" customFormat="1" ht="12.75">
      <c r="A39" s="75"/>
      <c r="B39" s="76" t="s">
        <v>87</v>
      </c>
      <c r="C39" s="47"/>
      <c r="D39" s="77" t="s">
        <v>90</v>
      </c>
      <c r="E39" s="47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s="83" customFormat="1" ht="12.75">
      <c r="A40" s="78"/>
      <c r="B40" s="79" t="s">
        <v>91</v>
      </c>
      <c r="C40" s="47"/>
      <c r="D40" s="47"/>
      <c r="E40" s="47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</row>
    <row r="41" spans="1:37" s="83" customFormat="1" ht="12.75">
      <c r="A41" s="192" t="s">
        <v>92</v>
      </c>
      <c r="B41" s="192"/>
      <c r="C41" s="192"/>
      <c r="D41" s="192"/>
      <c r="E41" s="80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3" s="84" customFormat="1" ht="12.75">
      <c r="A43" s="85"/>
    </row>
    <row r="44" spans="1:5" s="84" customFormat="1" ht="12.75">
      <c r="A44" s="185"/>
      <c r="B44" s="186"/>
      <c r="C44" s="186"/>
      <c r="D44" s="186"/>
      <c r="E44" s="186"/>
    </row>
    <row r="45" s="84" customFormat="1" ht="12.75"/>
    <row r="46" s="84" customFormat="1" ht="12.75"/>
    <row r="47" s="84" customFormat="1" ht="12.75"/>
    <row r="48" s="84" customFormat="1" ht="12.75"/>
    <row r="49" s="84" customFormat="1" ht="12.75"/>
    <row r="50" s="84" customFormat="1" ht="12.75"/>
    <row r="51" s="84" customFormat="1" ht="12.75"/>
    <row r="52" s="84" customFormat="1" ht="12.75"/>
    <row r="53" s="84" customFormat="1" ht="12.75">
      <c r="A53" s="85"/>
    </row>
    <row r="54" s="84" customFormat="1" ht="12.75"/>
    <row r="55" s="84" customFormat="1" ht="12.75"/>
    <row r="56" s="84" customFormat="1" ht="12.75"/>
    <row r="57" s="84" customFormat="1" ht="12.75"/>
    <row r="58" s="84" customFormat="1" ht="12.75"/>
    <row r="59" s="84" customFormat="1" ht="12.75"/>
    <row r="60" s="84" customFormat="1" ht="12.75"/>
    <row r="61" s="84" customFormat="1" ht="12.75"/>
    <row r="62" s="84" customFormat="1" ht="12.75"/>
    <row r="63" s="84" customFormat="1" ht="12.75"/>
    <row r="64" s="84" customFormat="1" ht="12.75"/>
    <row r="65" s="84" customFormat="1" ht="12.75"/>
    <row r="66" s="84" customFormat="1" ht="12.75"/>
    <row r="67" s="84" customFormat="1" ht="12.75"/>
    <row r="68" s="84" customFormat="1" ht="12.75"/>
    <row r="69" s="84" customFormat="1" ht="12.75"/>
    <row r="70" s="84" customFormat="1" ht="12.75"/>
    <row r="71" s="84" customFormat="1" ht="12.75"/>
    <row r="72" s="84" customFormat="1" ht="12.75"/>
    <row r="73" s="84" customFormat="1" ht="12.75"/>
    <row r="74" s="84" customFormat="1" ht="12.75"/>
    <row r="75" s="84" customFormat="1" ht="12.75"/>
    <row r="76" s="84" customFormat="1" ht="12.75"/>
    <row r="77" s="84" customFormat="1" ht="12.75"/>
    <row r="78" s="84" customFormat="1" ht="12.75"/>
    <row r="79" s="84" customFormat="1" ht="12.75"/>
    <row r="80" s="84" customFormat="1" ht="12.75"/>
    <row r="81" s="84" customFormat="1" ht="12.75"/>
    <row r="82" s="84" customFormat="1" ht="12.75"/>
    <row r="83" s="84" customFormat="1" ht="12.75"/>
    <row r="84" s="84" customFormat="1" ht="12.75"/>
    <row r="85" s="84" customFormat="1" ht="12.75"/>
    <row r="86" s="84" customFormat="1" ht="12.75"/>
    <row r="87" s="84" customFormat="1" ht="12.75"/>
    <row r="88" s="84" customFormat="1" ht="12.75"/>
    <row r="89" s="84" customFormat="1" ht="12.75"/>
    <row r="90" s="84" customFormat="1" ht="12.75"/>
    <row r="91" s="84" customFormat="1" ht="12.75"/>
    <row r="92" s="84" customFormat="1" ht="12.75"/>
    <row r="93" s="84" customFormat="1" ht="12.75"/>
    <row r="94" s="84" customFormat="1" ht="12.75"/>
    <row r="95" s="84" customFormat="1" ht="12.75"/>
    <row r="96" s="84" customFormat="1" ht="12.75"/>
    <row r="97" s="84" customFormat="1" ht="12.75"/>
    <row r="98" s="84" customFormat="1" ht="12.75"/>
    <row r="99" s="84" customFormat="1" ht="12.75"/>
    <row r="100" s="84" customFormat="1" ht="12.75"/>
    <row r="101" s="84" customFormat="1" ht="12.75"/>
    <row r="102" s="84" customFormat="1" ht="12.75"/>
    <row r="103" s="84" customFormat="1" ht="12.75"/>
    <row r="104" s="84" customFormat="1" ht="12.75"/>
    <row r="105" s="84" customFormat="1" ht="12.75"/>
    <row r="106" s="84" customFormat="1" ht="12.75"/>
    <row r="107" s="84" customFormat="1" ht="12.75"/>
    <row r="108" s="84" customFormat="1" ht="12.75"/>
    <row r="109" s="84" customFormat="1" ht="12.75"/>
    <row r="110" s="84" customFormat="1" ht="12.75"/>
    <row r="111" s="84" customFormat="1" ht="12.75"/>
    <row r="112" s="84" customFormat="1" ht="12.75"/>
    <row r="113" s="84" customFormat="1" ht="12.75"/>
    <row r="114" s="84" customFormat="1" ht="12.75"/>
    <row r="115" s="84" customFormat="1" ht="12.75"/>
    <row r="116" s="84" customFormat="1" ht="12.75"/>
    <row r="117" s="84" customFormat="1" ht="12.75"/>
    <row r="118" s="84" customFormat="1" ht="12.75"/>
    <row r="119" s="84" customFormat="1" ht="12.75"/>
    <row r="120" s="84" customFormat="1" ht="12.75"/>
    <row r="121" s="84" customFormat="1" ht="12.75"/>
    <row r="122" s="84" customFormat="1" ht="12.75"/>
    <row r="123" s="84" customFormat="1" ht="12.75"/>
    <row r="124" s="84" customFormat="1" ht="12.75"/>
    <row r="125" s="84" customFormat="1" ht="12.75"/>
    <row r="126" s="84" customFormat="1" ht="12.75"/>
    <row r="127" s="84" customFormat="1" ht="12.75"/>
    <row r="128" s="84" customFormat="1" ht="12.75"/>
    <row r="129" s="84" customFormat="1" ht="12.75"/>
    <row r="130" s="84" customFormat="1" ht="12.75"/>
    <row r="131" s="84" customFormat="1" ht="12.75"/>
    <row r="132" s="84" customFormat="1" ht="12.75"/>
    <row r="133" s="84" customFormat="1" ht="12.75"/>
    <row r="134" s="84" customFormat="1" ht="12.75"/>
    <row r="135" s="84" customFormat="1" ht="12.75"/>
    <row r="136" s="84" customFormat="1" ht="12.75"/>
    <row r="137" s="84" customFormat="1" ht="12.75"/>
    <row r="138" s="84" customFormat="1" ht="12.75"/>
    <row r="139" s="84" customFormat="1" ht="12.75"/>
    <row r="140" s="84" customFormat="1" ht="12.75"/>
    <row r="141" s="84" customFormat="1" ht="12.75"/>
    <row r="142" s="84" customFormat="1" ht="12.75"/>
    <row r="143" s="84" customFormat="1" ht="12.75"/>
    <row r="144" s="84" customFormat="1" ht="12.75"/>
    <row r="145" s="84" customFormat="1" ht="12.75"/>
    <row r="146" s="84" customFormat="1" ht="12.75"/>
    <row r="147" s="84" customFormat="1" ht="12.75"/>
    <row r="148" s="84" customFormat="1" ht="12.75"/>
    <row r="149" s="84" customFormat="1" ht="12.75"/>
    <row r="150" s="84" customFormat="1" ht="12.75"/>
    <row r="151" s="84" customFormat="1" ht="12.75"/>
    <row r="152" s="84" customFormat="1" ht="12.75"/>
    <row r="153" s="84" customFormat="1" ht="12.75"/>
    <row r="154" s="84" customFormat="1" ht="12.75"/>
    <row r="155" s="84" customFormat="1" ht="12.75"/>
    <row r="156" s="84" customFormat="1" ht="12.75"/>
    <row r="157" s="84" customFormat="1" ht="12.75"/>
    <row r="158" s="84" customFormat="1" ht="12.75"/>
    <row r="159" s="84" customFormat="1" ht="12.75"/>
    <row r="160" s="84" customFormat="1" ht="12.75"/>
    <row r="161" s="84" customFormat="1" ht="12.75"/>
    <row r="162" s="84" customFormat="1" ht="12.75"/>
    <row r="163" s="84" customFormat="1" ht="12.75"/>
    <row r="164" s="84" customFormat="1" ht="12.75"/>
    <row r="165" s="84" customFormat="1" ht="12.75"/>
    <row r="166" s="84" customFormat="1" ht="12.75"/>
    <row r="167" s="84" customFormat="1" ht="12.75"/>
    <row r="168" s="84" customFormat="1" ht="12.75"/>
    <row r="169" s="84" customFormat="1" ht="12.75"/>
    <row r="170" s="84" customFormat="1" ht="12.75"/>
    <row r="171" s="84" customFormat="1" ht="12.75"/>
    <row r="172" s="84" customFormat="1" ht="12.75"/>
    <row r="173" s="84" customFormat="1" ht="12.75"/>
    <row r="174" s="84" customFormat="1" ht="12.75"/>
    <row r="175" s="84" customFormat="1" ht="12.75"/>
    <row r="176" s="84" customFormat="1" ht="12.75"/>
    <row r="177" s="84" customFormat="1" ht="12.75"/>
    <row r="178" s="84" customFormat="1" ht="12.75"/>
    <row r="179" s="84" customFormat="1" ht="12.75"/>
    <row r="180" s="84" customFormat="1" ht="12.75"/>
    <row r="181" s="84" customFormat="1" ht="12.75"/>
    <row r="182" s="84" customFormat="1" ht="12.75"/>
    <row r="183" s="84" customFormat="1" ht="12.75"/>
    <row r="184" s="84" customFormat="1" ht="12.75"/>
    <row r="185" s="84" customFormat="1" ht="12.75"/>
    <row r="186" s="84" customFormat="1" ht="12.75"/>
    <row r="187" s="84" customFormat="1" ht="12.75"/>
    <row r="188" s="84" customFormat="1" ht="12.75"/>
    <row r="189" s="84" customFormat="1" ht="12.75"/>
    <row r="190" s="84" customFormat="1" ht="12.75"/>
    <row r="191" s="84" customFormat="1" ht="12.75"/>
    <row r="192" s="84" customFormat="1" ht="12.75"/>
    <row r="193" s="84" customFormat="1" ht="12.75"/>
    <row r="194" s="84" customFormat="1" ht="12.75"/>
    <row r="195" s="84" customFormat="1" ht="12.75"/>
    <row r="196" s="84" customFormat="1" ht="12.75"/>
    <row r="197" s="84" customFormat="1" ht="12.75"/>
    <row r="198" s="84" customFormat="1" ht="12.75"/>
    <row r="199" s="84" customFormat="1" ht="12.75"/>
    <row r="200" s="84" customFormat="1" ht="12.75"/>
    <row r="201" s="84" customFormat="1" ht="12.75"/>
    <row r="202" s="84" customFormat="1" ht="12.75"/>
    <row r="203" s="84" customFormat="1" ht="12.75"/>
    <row r="204" s="84" customFormat="1" ht="12.75"/>
    <row r="205" s="84" customFormat="1" ht="12.75"/>
    <row r="206" s="84" customFormat="1" ht="12.75"/>
    <row r="207" s="84" customFormat="1" ht="12.75"/>
    <row r="208" s="84" customFormat="1" ht="12.75"/>
    <row r="209" s="84" customFormat="1" ht="12.75"/>
    <row r="210" s="84" customFormat="1" ht="12.75"/>
    <row r="211" s="84" customFormat="1" ht="12.75"/>
    <row r="212" s="84" customFormat="1" ht="12.75"/>
    <row r="213" s="84" customFormat="1" ht="12.75"/>
    <row r="214" s="84" customFormat="1" ht="12.75"/>
    <row r="215" s="84" customFormat="1" ht="12.75"/>
    <row r="216" s="84" customFormat="1" ht="12.75"/>
    <row r="217" s="84" customFormat="1" ht="12.75"/>
  </sheetData>
  <sheetProtection password="EF65" sheet="1" objects="1" scenarios="1"/>
  <mergeCells count="8">
    <mergeCell ref="A44:E44"/>
    <mergeCell ref="A1:E1"/>
    <mergeCell ref="A37:E37"/>
    <mergeCell ref="D38:E38"/>
    <mergeCell ref="A41:D41"/>
    <mergeCell ref="D4:D6"/>
    <mergeCell ref="B12:D12"/>
    <mergeCell ref="B29:B30"/>
  </mergeCells>
  <printOptions horizontalCentered="1" verticalCentered="1"/>
  <pageMargins left="0" right="0.1968503937007874" top="0.5905511811023623" bottom="0.3937007874015748" header="0.5118110236220472" footer="0.5118110236220472"/>
  <pageSetup fitToHeight="1" fitToWidth="1"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showZeros="0" zoomScalePageLayoutView="0" workbookViewId="0" topLeftCell="A1">
      <selection activeCell="M58" sqref="M58"/>
    </sheetView>
  </sheetViews>
  <sheetFormatPr defaultColWidth="9.140625" defaultRowHeight="12.75"/>
  <cols>
    <col min="1" max="1" width="6.421875" style="10" customWidth="1"/>
    <col min="2" max="3" width="7.7109375" style="10" customWidth="1"/>
    <col min="4" max="4" width="5.57421875" style="10" customWidth="1"/>
    <col min="5" max="5" width="2.7109375" style="10" customWidth="1"/>
    <col min="6" max="6" width="5.57421875" style="10" customWidth="1"/>
    <col min="7" max="7" width="2.7109375" style="10" customWidth="1"/>
    <col min="8" max="8" width="5.57421875" style="10" customWidth="1"/>
    <col min="9" max="9" width="2.7109375" style="10" customWidth="1"/>
    <col min="10" max="10" width="5.57421875" style="10" customWidth="1"/>
    <col min="11" max="11" width="3.28125" style="10" customWidth="1"/>
    <col min="12" max="12" width="5.7109375" style="10" customWidth="1"/>
    <col min="13" max="13" width="9.7109375" style="10" customWidth="1"/>
    <col min="14" max="15" width="1.7109375" style="10" customWidth="1"/>
    <col min="16" max="16" width="5.7109375" style="10" customWidth="1"/>
    <col min="17" max="17" width="9.57421875" style="10" customWidth="1"/>
    <col min="18" max="18" width="9.140625" style="7" customWidth="1"/>
    <col min="19" max="24" width="9.140625" style="6" customWidth="1"/>
    <col min="25" max="16384" width="9.140625" style="7" customWidth="1"/>
  </cols>
  <sheetData>
    <row r="1" spans="1:18" ht="12.75" customHeight="1">
      <c r="A1" s="277" t="s">
        <v>128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/>
      <c r="P1" s="278"/>
      <c r="Q1" s="278"/>
      <c r="R1" s="278"/>
    </row>
    <row r="2" spans="1:18" ht="2.2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8"/>
      <c r="P2" s="278"/>
      <c r="Q2" s="278"/>
      <c r="R2" s="278"/>
    </row>
    <row r="3" spans="1:18" ht="15.75" customHeight="1" thickBot="1">
      <c r="A3" s="279" t="s">
        <v>125</v>
      </c>
      <c r="B3" s="280"/>
      <c r="C3" s="280"/>
      <c r="D3" s="280"/>
      <c r="E3" s="280"/>
      <c r="F3" s="280"/>
      <c r="G3" s="280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</row>
    <row r="4" spans="1:18" ht="18" customHeight="1" thickBot="1">
      <c r="A4" s="248">
        <f>+ZAKL_DATA!B13</f>
        <v>0</v>
      </c>
      <c r="B4" s="249"/>
      <c r="C4" s="249"/>
      <c r="D4" s="249"/>
      <c r="E4" s="249"/>
      <c r="F4" s="249"/>
      <c r="G4" s="249"/>
      <c r="H4" s="249"/>
      <c r="I4" s="250"/>
      <c r="J4" s="251"/>
      <c r="K4" s="206"/>
      <c r="L4" s="222"/>
      <c r="M4" s="281" t="s">
        <v>18</v>
      </c>
      <c r="N4" s="282"/>
      <c r="O4" s="282"/>
      <c r="P4" s="282"/>
      <c r="Q4" s="282"/>
      <c r="R4" s="283"/>
    </row>
    <row r="5" spans="1:18" ht="12" customHeight="1" thickBot="1">
      <c r="A5" s="252" t="s">
        <v>126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22"/>
      <c r="M5" s="284"/>
      <c r="N5" s="285"/>
      <c r="O5" s="285"/>
      <c r="P5" s="285"/>
      <c r="Q5" s="285"/>
      <c r="R5" s="286"/>
    </row>
    <row r="6" spans="1:18" ht="18" customHeight="1" thickBot="1">
      <c r="A6" s="253">
        <f>+ZAKL_DATA!B14</f>
        <v>0</v>
      </c>
      <c r="B6" s="254"/>
      <c r="C6" s="254"/>
      <c r="D6" s="254"/>
      <c r="E6" s="254"/>
      <c r="F6" s="254"/>
      <c r="G6" s="254"/>
      <c r="H6" s="254"/>
      <c r="I6" s="204"/>
      <c r="J6" s="251"/>
      <c r="K6" s="206"/>
      <c r="L6" s="222"/>
      <c r="M6" s="284"/>
      <c r="N6" s="285"/>
      <c r="O6" s="285"/>
      <c r="P6" s="285"/>
      <c r="Q6" s="285"/>
      <c r="R6" s="286"/>
    </row>
    <row r="7" spans="1:18" ht="12" customHeight="1" thickBot="1">
      <c r="A7" s="252" t="s">
        <v>5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22"/>
      <c r="M7" s="287"/>
      <c r="N7" s="285"/>
      <c r="O7" s="285"/>
      <c r="P7" s="285"/>
      <c r="Q7" s="285"/>
      <c r="R7" s="286"/>
    </row>
    <row r="8" spans="1:18" ht="18" customHeight="1" thickBot="1">
      <c r="A8" s="232" t="str">
        <f>IF(EXACT("C",MID(+ZAKL_DATA!D2,1,1)),+ZAKL_DATA!D2," ")</f>
        <v>CZ</v>
      </c>
      <c r="B8" s="233"/>
      <c r="C8" s="233"/>
      <c r="D8" s="233"/>
      <c r="E8" s="233"/>
      <c r="F8" s="234"/>
      <c r="G8" s="218"/>
      <c r="H8" s="206"/>
      <c r="I8" s="206"/>
      <c r="J8" s="206"/>
      <c r="K8" s="206"/>
      <c r="L8" s="222"/>
      <c r="M8" s="287"/>
      <c r="N8" s="285"/>
      <c r="O8" s="285"/>
      <c r="P8" s="285"/>
      <c r="Q8" s="285"/>
      <c r="R8" s="286"/>
    </row>
    <row r="9" spans="1:18" ht="12" customHeight="1" thickBot="1">
      <c r="A9" s="235" t="s">
        <v>6</v>
      </c>
      <c r="B9" s="236"/>
      <c r="C9" s="236"/>
      <c r="D9" s="295" t="s">
        <v>7</v>
      </c>
      <c r="E9" s="296"/>
      <c r="F9" s="296"/>
      <c r="G9" s="296"/>
      <c r="H9" s="296"/>
      <c r="I9" s="296"/>
      <c r="J9" s="296"/>
      <c r="K9" s="296"/>
      <c r="L9" s="295"/>
      <c r="M9" s="287"/>
      <c r="N9" s="285"/>
      <c r="O9" s="285"/>
      <c r="P9" s="285"/>
      <c r="Q9" s="285"/>
      <c r="R9" s="286"/>
    </row>
    <row r="10" spans="1:18" ht="18" customHeight="1" thickBot="1">
      <c r="A10" s="111" t="s">
        <v>49</v>
      </c>
      <c r="B10" s="218"/>
      <c r="C10" s="219"/>
      <c r="D10" s="223">
        <f>+IF(EXACT(A70,A10),IF(EXACT("C",MID(+ZAKL_DATA!D2,1,1)),MID(+ZAKL_DATA!D2,3,20),MID(+ZAKL_DATA!D2,1,20))," ")</f>
      </c>
      <c r="E10" s="224"/>
      <c r="F10" s="224"/>
      <c r="G10" s="224"/>
      <c r="H10" s="224"/>
      <c r="I10" s="224"/>
      <c r="J10" s="224"/>
      <c r="K10" s="294"/>
      <c r="L10" s="132"/>
      <c r="M10" s="288"/>
      <c r="N10" s="289"/>
      <c r="O10" s="289"/>
      <c r="P10" s="289"/>
      <c r="Q10" s="289"/>
      <c r="R10" s="290"/>
    </row>
    <row r="11" spans="1:18" ht="11.25" customHeight="1" thickBot="1">
      <c r="A11" s="252" t="s">
        <v>8</v>
      </c>
      <c r="B11" s="221"/>
      <c r="C11" s="221"/>
      <c r="D11" s="295" t="s">
        <v>9</v>
      </c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8"/>
    </row>
    <row r="12" spans="1:18" ht="21" customHeight="1" thickBot="1">
      <c r="A12" s="111"/>
      <c r="B12" s="218"/>
      <c r="C12" s="219"/>
      <c r="D12" s="223" t="str">
        <f>+IF(EXACT(A70,A12),MID(A8,3,20)," ")</f>
        <v> </v>
      </c>
      <c r="E12" s="224"/>
      <c r="F12" s="224"/>
      <c r="G12" s="224"/>
      <c r="H12" s="224"/>
      <c r="I12" s="225"/>
      <c r="J12" s="226"/>
      <c r="K12" s="297"/>
      <c r="L12" s="298"/>
      <c r="M12" s="298"/>
      <c r="N12" s="291" t="s">
        <v>0</v>
      </c>
      <c r="O12" s="292"/>
      <c r="P12" s="292"/>
      <c r="Q12" s="293"/>
      <c r="R12" s="33">
        <v>1</v>
      </c>
    </row>
    <row r="13" spans="1:18" ht="7.5" customHeight="1" thickBot="1">
      <c r="A13" s="220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</row>
    <row r="14" spans="1:18" ht="19.5" customHeight="1" thickBot="1">
      <c r="A14" s="205" t="s">
        <v>10</v>
      </c>
      <c r="B14" s="206"/>
      <c r="C14" s="206"/>
      <c r="D14" s="206"/>
      <c r="E14" s="206"/>
      <c r="F14" s="206"/>
      <c r="G14" s="206"/>
      <c r="H14" s="206"/>
      <c r="I14" s="153"/>
      <c r="J14" s="207" t="s">
        <v>192</v>
      </c>
      <c r="K14" s="208"/>
      <c r="L14" s="111"/>
      <c r="M14" s="152"/>
      <c r="N14" s="291" t="s">
        <v>159</v>
      </c>
      <c r="O14" s="292"/>
      <c r="P14" s="292"/>
      <c r="Q14" s="293"/>
      <c r="R14" s="33">
        <v>1</v>
      </c>
    </row>
    <row r="15" spans="1:24" s="150" customFormat="1" ht="19.5" customHeight="1" thickBot="1">
      <c r="A15" s="237"/>
      <c r="B15" s="206"/>
      <c r="C15" s="206"/>
      <c r="D15" s="154" t="s">
        <v>129</v>
      </c>
      <c r="E15" s="154"/>
      <c r="F15" s="154" t="s">
        <v>130</v>
      </c>
      <c r="G15" s="154"/>
      <c r="H15" s="315" t="s">
        <v>131</v>
      </c>
      <c r="I15" s="321"/>
      <c r="J15" s="208"/>
      <c r="K15" s="208"/>
      <c r="L15" s="315" t="s">
        <v>158</v>
      </c>
      <c r="M15" s="316"/>
      <c r="N15" s="131"/>
      <c r="O15" s="221"/>
      <c r="P15" s="206"/>
      <c r="Q15" s="206"/>
      <c r="R15" s="206"/>
      <c r="S15" s="151"/>
      <c r="T15" s="151"/>
      <c r="U15" s="151"/>
      <c r="V15" s="151"/>
      <c r="W15" s="151"/>
      <c r="X15" s="151"/>
    </row>
    <row r="16" spans="1:18" ht="18" customHeight="1" thickBot="1">
      <c r="A16" s="237" t="s">
        <v>122</v>
      </c>
      <c r="B16" s="206"/>
      <c r="C16" s="238"/>
      <c r="D16" s="111"/>
      <c r="E16" s="112"/>
      <c r="F16" s="111"/>
      <c r="G16" s="112"/>
      <c r="H16" s="111"/>
      <c r="I16" s="112"/>
      <c r="J16" s="111"/>
      <c r="K16" s="112"/>
      <c r="L16" s="111"/>
      <c r="M16" s="131"/>
      <c r="N16" s="134" t="s">
        <v>1</v>
      </c>
      <c r="O16" s="131"/>
      <c r="P16" s="131"/>
      <c r="Q16" s="135"/>
      <c r="R16" s="33">
        <v>0</v>
      </c>
    </row>
    <row r="17" spans="1:18" ht="7.5" customHeight="1" thickBot="1">
      <c r="A17" s="324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131"/>
      <c r="O17" s="131"/>
      <c r="P17" s="131"/>
      <c r="Q17" s="131"/>
      <c r="R17" s="131"/>
    </row>
    <row r="18" spans="1:18" ht="18" customHeight="1" thickBo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318" t="s">
        <v>2</v>
      </c>
      <c r="O18" s="260"/>
      <c r="P18" s="319"/>
      <c r="Q18" s="320"/>
      <c r="R18" s="33">
        <v>0</v>
      </c>
    </row>
    <row r="19" spans="1:18" ht="10.5" customHeight="1">
      <c r="A19" s="209" t="s">
        <v>94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</row>
    <row r="20" spans="1:18" ht="12" customHeight="1" thickBot="1">
      <c r="A20" s="322" t="s">
        <v>95</v>
      </c>
      <c r="B20" s="323"/>
      <c r="C20" s="323"/>
      <c r="D20" s="323"/>
      <c r="E20" s="206"/>
      <c r="F20" s="149" t="s">
        <v>19</v>
      </c>
      <c r="G20" s="149"/>
      <c r="H20" s="149" t="s">
        <v>20</v>
      </c>
      <c r="I20" s="149"/>
      <c r="J20" s="149" t="s">
        <v>21</v>
      </c>
      <c r="K20" s="148"/>
      <c r="L20" s="314" t="s">
        <v>96</v>
      </c>
      <c r="M20" s="314"/>
      <c r="N20" s="314"/>
      <c r="O20" s="314"/>
      <c r="P20" s="314"/>
      <c r="Q20" s="314"/>
      <c r="R20" s="314"/>
    </row>
    <row r="21" spans="1:18" ht="18" customHeight="1" thickBot="1">
      <c r="A21" s="311"/>
      <c r="B21" s="312"/>
      <c r="C21" s="312"/>
      <c r="D21" s="312"/>
      <c r="E21" s="313"/>
      <c r="F21" s="227"/>
      <c r="G21" s="228"/>
      <c r="H21" s="228"/>
      <c r="I21" s="228"/>
      <c r="J21" s="229"/>
      <c r="K21" s="112"/>
      <c r="L21" s="242"/>
      <c r="M21" s="225"/>
      <c r="N21" s="225"/>
      <c r="O21" s="225"/>
      <c r="P21" s="225"/>
      <c r="Q21" s="225"/>
      <c r="R21" s="226"/>
    </row>
    <row r="22" spans="1:18" ht="7.5" customHeight="1" thickBot="1">
      <c r="A22" s="317" t="s">
        <v>132</v>
      </c>
      <c r="B22" s="206"/>
      <c r="C22" s="206"/>
      <c r="D22" s="206"/>
      <c r="E22" s="206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</row>
    <row r="23" spans="1:18" ht="18" customHeight="1" thickBot="1">
      <c r="A23" s="206"/>
      <c r="B23" s="206"/>
      <c r="C23" s="206"/>
      <c r="D23" s="206"/>
      <c r="E23" s="206"/>
      <c r="F23" s="227"/>
      <c r="G23" s="230"/>
      <c r="H23" s="230"/>
      <c r="I23" s="230"/>
      <c r="J23" s="231"/>
      <c r="K23" s="239"/>
      <c r="L23" s="240"/>
      <c r="M23" s="240"/>
      <c r="N23" s="240"/>
      <c r="O23" s="240"/>
      <c r="P23" s="240"/>
      <c r="Q23" s="240"/>
      <c r="R23" s="240"/>
    </row>
    <row r="24" spans="1:18" ht="10.5" customHeight="1">
      <c r="A24" s="206"/>
      <c r="B24" s="206"/>
      <c r="C24" s="206"/>
      <c r="D24" s="206"/>
      <c r="E24" s="206"/>
      <c r="F24" s="216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</row>
    <row r="25" spans="1:18" ht="7.5" customHeight="1">
      <c r="A25" s="215" t="s">
        <v>48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</row>
    <row r="26" spans="1:18" ht="24" customHeight="1" thickBo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</row>
    <row r="27" spans="1:24" s="31" customFormat="1" ht="15.75" customHeight="1" thickBot="1">
      <c r="A27" s="271" t="s">
        <v>133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2"/>
      <c r="Q27" s="29">
        <v>2024</v>
      </c>
      <c r="R27" s="28"/>
      <c r="S27" s="30"/>
      <c r="T27" s="30"/>
      <c r="U27" s="30"/>
      <c r="V27" s="30"/>
      <c r="W27" s="30"/>
      <c r="X27" s="30"/>
    </row>
    <row r="28" spans="1:18" ht="12" customHeight="1">
      <c r="A28" s="273" t="s">
        <v>160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</row>
    <row r="29" spans="1:18" ht="5.25" customHeight="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8"/>
      <c r="P29" s="28"/>
      <c r="Q29" s="28"/>
      <c r="R29" s="28"/>
    </row>
    <row r="30" spans="1:18" ht="12.75">
      <c r="A30" s="274" t="s">
        <v>134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</row>
    <row r="31" spans="1:18" ht="12" customHeight="1" thickBot="1">
      <c r="A31" s="214" t="s">
        <v>11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</row>
    <row r="32" spans="1:18" ht="18" customHeight="1" thickBot="1">
      <c r="A32" s="201">
        <f>+ZAKL_DATA!B5</f>
        <v>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70"/>
    </row>
    <row r="33" spans="1:18" ht="12" customHeight="1" thickBot="1">
      <c r="A33" s="269" t="s">
        <v>12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</row>
    <row r="34" spans="1:18" ht="18" customHeight="1" thickBot="1">
      <c r="A34" s="211">
        <f>+ZAKL_DATA!B6</f>
        <v>0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3"/>
    </row>
    <row r="35" spans="1:18" ht="12" customHeight="1" thickBot="1">
      <c r="A35" s="199" t="s">
        <v>135</v>
      </c>
      <c r="B35" s="199"/>
      <c r="C35" s="199"/>
      <c r="D35" s="199"/>
      <c r="E35" s="199"/>
      <c r="F35" s="199"/>
      <c r="G35" s="199"/>
      <c r="H35" s="199"/>
      <c r="I35" s="200"/>
      <c r="J35" s="200"/>
      <c r="K35" s="200"/>
      <c r="L35" s="200"/>
      <c r="M35" s="299" t="s">
        <v>13</v>
      </c>
      <c r="N35" s="299"/>
      <c r="O35" s="299"/>
      <c r="P35" s="299"/>
      <c r="Q35" s="299"/>
      <c r="R35" s="299"/>
    </row>
    <row r="36" spans="1:18" ht="18" customHeight="1" thickBot="1">
      <c r="A36" s="201">
        <f>+ZAKL_DATA!B4</f>
        <v>0</v>
      </c>
      <c r="B36" s="202"/>
      <c r="C36" s="202"/>
      <c r="D36" s="202"/>
      <c r="E36" s="202"/>
      <c r="F36" s="202"/>
      <c r="G36" s="202"/>
      <c r="H36" s="202"/>
      <c r="I36" s="203"/>
      <c r="J36" s="203"/>
      <c r="K36" s="204"/>
      <c r="L36" s="131"/>
      <c r="M36" s="211">
        <f>+ZAKL_DATA!B7</f>
        <v>0</v>
      </c>
      <c r="N36" s="212"/>
      <c r="O36" s="212"/>
      <c r="P36" s="212"/>
      <c r="Q36" s="212"/>
      <c r="R36" s="213"/>
    </row>
    <row r="37" spans="1:18" ht="12" customHeight="1" thickBot="1">
      <c r="A37" s="300" t="s">
        <v>136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</row>
    <row r="38" spans="1:18" ht="18" customHeight="1" thickBot="1">
      <c r="A38" s="301" t="str">
        <f>+CONCATENATE(ZAKL_DATA!D4,", ",ZAKL_DATA!D7)</f>
        <v>, 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3"/>
    </row>
    <row r="39" spans="1:18" ht="6" customHeight="1" thickBot="1">
      <c r="A39" s="299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</row>
    <row r="40" spans="1:18" ht="18" customHeight="1" thickBot="1">
      <c r="A40" s="211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3"/>
    </row>
    <row r="41" spans="1:18" ht="12" customHeight="1">
      <c r="A41" s="276" t="s">
        <v>97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</row>
    <row r="42" spans="1:18" ht="12" customHeight="1" thickBot="1">
      <c r="A42" s="308" t="s">
        <v>3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308" t="s">
        <v>4</v>
      </c>
      <c r="N42" s="308"/>
      <c r="O42" s="308"/>
      <c r="P42" s="214" t="s">
        <v>14</v>
      </c>
      <c r="Q42" s="275"/>
      <c r="R42" s="275"/>
    </row>
    <row r="43" spans="1:18" ht="18" customHeight="1" thickBot="1">
      <c r="A43" s="253">
        <f>+ZAKL_DATA!B18</f>
        <v>0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6"/>
      <c r="L43" s="129"/>
      <c r="M43" s="309">
        <f>+ZAKL_DATA!B19</f>
        <v>0</v>
      </c>
      <c r="N43" s="310"/>
      <c r="O43" s="130"/>
      <c r="P43" s="242">
        <f>+ZAKL_DATA!B20</f>
        <v>0</v>
      </c>
      <c r="Q43" s="243"/>
      <c r="R43" s="244"/>
    </row>
    <row r="44" spans="1:22" ht="12" customHeight="1" thickBot="1">
      <c r="A44" s="308" t="s">
        <v>15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14" t="s">
        <v>16</v>
      </c>
      <c r="P44" s="214"/>
      <c r="Q44" s="214"/>
      <c r="R44" s="214"/>
      <c r="V44" s="9"/>
    </row>
    <row r="45" spans="1:18" ht="18" customHeight="1" thickBot="1">
      <c r="A45" s="253">
        <f>+ZAKL_DATA!B16</f>
        <v>0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6"/>
      <c r="N45" s="129"/>
      <c r="O45" s="305">
        <f>+ZAKL_DATA!B17</f>
        <v>0</v>
      </c>
      <c r="P45" s="306"/>
      <c r="Q45" s="306"/>
      <c r="R45" s="307"/>
    </row>
    <row r="46" spans="1:18" ht="12" customHeight="1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</row>
    <row r="47" spans="1:18" ht="12" customHeight="1" thickBot="1">
      <c r="A47" s="265" t="s">
        <v>203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</row>
    <row r="48" spans="1:18" ht="21.75" customHeight="1" thickBot="1">
      <c r="A48" s="111"/>
      <c r="B48" s="266" t="s">
        <v>204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</row>
    <row r="49" spans="1:18" ht="12" customHeight="1">
      <c r="A49" s="257" t="s">
        <v>208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</row>
    <row r="50" spans="1:18" ht="12" customHeight="1" thickBot="1">
      <c r="A50" s="259" t="s">
        <v>17</v>
      </c>
      <c r="B50" s="260"/>
      <c r="C50" s="260"/>
      <c r="D50" s="260"/>
      <c r="E50" s="28"/>
      <c r="F50" s="261" t="s">
        <v>191</v>
      </c>
      <c r="G50" s="261"/>
      <c r="H50" s="261"/>
      <c r="I50" s="261"/>
      <c r="J50" s="261"/>
      <c r="K50" s="261"/>
      <c r="L50" s="106"/>
      <c r="M50" s="214" t="s">
        <v>137</v>
      </c>
      <c r="N50" s="214"/>
      <c r="O50" s="214"/>
      <c r="P50" s="214"/>
      <c r="Q50" s="214"/>
      <c r="R50" s="214"/>
    </row>
    <row r="51" spans="1:18" ht="18" customHeight="1" thickBot="1">
      <c r="A51" s="262">
        <f>+ZAKL_DATA!B25</f>
        <v>0</v>
      </c>
      <c r="B51" s="263"/>
      <c r="C51" s="263"/>
      <c r="D51" s="264"/>
      <c r="E51" s="133"/>
      <c r="F51" s="262">
        <f>+ZAKL_DATA!B27</f>
        <v>0</v>
      </c>
      <c r="G51" s="263"/>
      <c r="H51" s="263"/>
      <c r="I51" s="263"/>
      <c r="J51" s="263"/>
      <c r="K51" s="264"/>
      <c r="L51" s="128"/>
      <c r="M51" s="242">
        <f>+ZAKL_DATA!B28</f>
        <v>0</v>
      </c>
      <c r="N51" s="243"/>
      <c r="O51" s="243"/>
      <c r="P51" s="243"/>
      <c r="Q51" s="243"/>
      <c r="R51" s="244"/>
    </row>
    <row r="52" spans="1:18" ht="12" customHeight="1">
      <c r="A52" s="241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</row>
    <row r="53" spans="1:18" ht="12.75">
      <c r="A53" s="304" t="s">
        <v>190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</row>
    <row r="54" spans="1:18" ht="12.75" customHeight="1">
      <c r="A54" s="245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147"/>
      <c r="O54" s="247" t="s">
        <v>205</v>
      </c>
      <c r="P54" s="247"/>
      <c r="Q54" s="247"/>
      <c r="R54" s="247"/>
    </row>
    <row r="55" spans="1:18" ht="12.75" customHeight="1">
      <c r="A55" s="245" t="s">
        <v>207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147"/>
      <c r="O55" s="247" t="s">
        <v>206</v>
      </c>
      <c r="P55" s="247"/>
      <c r="Q55" s="247"/>
      <c r="R55" s="247"/>
    </row>
    <row r="56" spans="1:18" ht="12.75">
      <c r="A56" s="268">
        <v>1</v>
      </c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</row>
    <row r="58" spans="1:14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70" ht="12.75">
      <c r="A70" s="10" t="s">
        <v>49</v>
      </c>
    </row>
  </sheetData>
  <sheetProtection password="EF65" sheet="1"/>
  <mergeCells count="88">
    <mergeCell ref="A22:E24"/>
    <mergeCell ref="F22:R22"/>
    <mergeCell ref="N14:Q14"/>
    <mergeCell ref="N18:Q18"/>
    <mergeCell ref="H15:I15"/>
    <mergeCell ref="L21:R21"/>
    <mergeCell ref="A20:E20"/>
    <mergeCell ref="A17:M18"/>
    <mergeCell ref="M43:N43"/>
    <mergeCell ref="A42:L42"/>
    <mergeCell ref="M42:O42"/>
    <mergeCell ref="A39:R39"/>
    <mergeCell ref="A40:R40"/>
    <mergeCell ref="O15:R15"/>
    <mergeCell ref="A21:E21"/>
    <mergeCell ref="L20:R20"/>
    <mergeCell ref="L15:M15"/>
    <mergeCell ref="A15:C15"/>
    <mergeCell ref="A55:M55"/>
    <mergeCell ref="O55:R55"/>
    <mergeCell ref="M35:R35"/>
    <mergeCell ref="M36:R36"/>
    <mergeCell ref="A37:R37"/>
    <mergeCell ref="A38:R38"/>
    <mergeCell ref="A53:R53"/>
    <mergeCell ref="O45:R45"/>
    <mergeCell ref="A44:N44"/>
    <mergeCell ref="O44:R44"/>
    <mergeCell ref="A1:R2"/>
    <mergeCell ref="A3:R3"/>
    <mergeCell ref="M4:R10"/>
    <mergeCell ref="N12:Q12"/>
    <mergeCell ref="B10:C10"/>
    <mergeCell ref="D10:K10"/>
    <mergeCell ref="A11:C11"/>
    <mergeCell ref="D9:L9"/>
    <mergeCell ref="D11:Q11"/>
    <mergeCell ref="K12:M12"/>
    <mergeCell ref="A56:R56"/>
    <mergeCell ref="A33:R33"/>
    <mergeCell ref="A32:R32"/>
    <mergeCell ref="A27:P27"/>
    <mergeCell ref="A28:R28"/>
    <mergeCell ref="A30:R30"/>
    <mergeCell ref="P43:R43"/>
    <mergeCell ref="P42:R42"/>
    <mergeCell ref="A41:R41"/>
    <mergeCell ref="A43:K43"/>
    <mergeCell ref="A45:M45"/>
    <mergeCell ref="A49:R49"/>
    <mergeCell ref="A50:D50"/>
    <mergeCell ref="F50:K50"/>
    <mergeCell ref="M50:R50"/>
    <mergeCell ref="A51:D51"/>
    <mergeCell ref="F51:K51"/>
    <mergeCell ref="A46:R46"/>
    <mergeCell ref="A47:R47"/>
    <mergeCell ref="B48:R48"/>
    <mergeCell ref="A52:R52"/>
    <mergeCell ref="M51:R51"/>
    <mergeCell ref="A54:M54"/>
    <mergeCell ref="O54:R54"/>
    <mergeCell ref="A4:I4"/>
    <mergeCell ref="J4:L4"/>
    <mergeCell ref="A5:L5"/>
    <mergeCell ref="A6:I6"/>
    <mergeCell ref="J6:L6"/>
    <mergeCell ref="A7:L7"/>
    <mergeCell ref="B12:C12"/>
    <mergeCell ref="A13:R13"/>
    <mergeCell ref="G8:L8"/>
    <mergeCell ref="D12:J12"/>
    <mergeCell ref="F21:J21"/>
    <mergeCell ref="F23:J23"/>
    <mergeCell ref="A8:F8"/>
    <mergeCell ref="A9:C9"/>
    <mergeCell ref="A16:C16"/>
    <mergeCell ref="K23:R23"/>
    <mergeCell ref="A35:L35"/>
    <mergeCell ref="A36:K36"/>
    <mergeCell ref="A14:H14"/>
    <mergeCell ref="J14:K15"/>
    <mergeCell ref="A19:R19"/>
    <mergeCell ref="A29:N29"/>
    <mergeCell ref="A34:R34"/>
    <mergeCell ref="A31:R31"/>
    <mergeCell ref="A25:R26"/>
    <mergeCell ref="F24:R2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523"/>
  <sheetViews>
    <sheetView zoomScalePageLayoutView="0" workbookViewId="0" topLeftCell="A10">
      <selection activeCell="J47" sqref="J47:M47"/>
    </sheetView>
  </sheetViews>
  <sheetFormatPr defaultColWidth="9.140625" defaultRowHeight="12.75"/>
  <cols>
    <col min="1" max="1" width="5.421875" style="9" customWidth="1"/>
    <col min="2" max="2" width="25.7109375" style="9" customWidth="1"/>
    <col min="3" max="3" width="0.85546875" style="9" customWidth="1"/>
    <col min="4" max="4" width="5.7109375" style="9" customWidth="1"/>
    <col min="5" max="5" width="0.85546875" style="9" customWidth="1"/>
    <col min="6" max="7" width="5.7109375" style="9" customWidth="1"/>
    <col min="8" max="8" width="0.85546875" style="9" customWidth="1"/>
    <col min="9" max="9" width="10.28125" style="9" customWidth="1"/>
    <col min="10" max="10" width="0.85546875" style="9" customWidth="1"/>
    <col min="11" max="11" width="11.57421875" style="9" customWidth="1"/>
    <col min="12" max="12" width="0.85546875" style="9" customWidth="1"/>
    <col min="13" max="13" width="11.28125" style="9" customWidth="1"/>
    <col min="14" max="14" width="0.85546875" style="9" customWidth="1"/>
    <col min="15" max="15" width="5.8515625" style="9" customWidth="1"/>
    <col min="16" max="16" width="5.7109375" style="9" customWidth="1"/>
    <col min="17" max="17" width="0.85546875" style="9" customWidth="1"/>
    <col min="18" max="18" width="9.28125" style="9" customWidth="1"/>
    <col min="19" max="16384" width="9.140625" style="9" customWidth="1"/>
  </cols>
  <sheetData>
    <row r="1" spans="1:18" ht="14.25" customHeight="1" thickBot="1">
      <c r="A1" s="406" t="s">
        <v>139</v>
      </c>
      <c r="B1" s="186"/>
      <c r="C1" s="186"/>
      <c r="D1" s="186"/>
      <c r="E1" s="186"/>
      <c r="F1" s="186"/>
      <c r="G1" s="406" t="s">
        <v>209</v>
      </c>
      <c r="H1" s="186"/>
      <c r="I1" s="186"/>
      <c r="J1" s="186"/>
      <c r="K1" s="186"/>
      <c r="L1" s="186"/>
      <c r="M1" s="186"/>
      <c r="N1" s="403" t="s">
        <v>22</v>
      </c>
      <c r="O1" s="403"/>
      <c r="P1" s="403"/>
      <c r="Q1" s="404"/>
      <c r="R1" s="5">
        <v>1</v>
      </c>
    </row>
    <row r="2" spans="1:18" ht="13.5" customHeight="1" thickBot="1">
      <c r="A2" s="14"/>
      <c r="B2" s="14"/>
      <c r="C2" s="14"/>
      <c r="D2" s="14"/>
      <c r="E2" s="14"/>
      <c r="F2" s="14"/>
      <c r="G2" s="1"/>
      <c r="H2" s="278"/>
      <c r="I2" s="186"/>
      <c r="J2" s="186"/>
      <c r="K2" s="186"/>
      <c r="L2" s="186"/>
      <c r="M2" s="186"/>
      <c r="N2" s="278"/>
      <c r="O2" s="278"/>
      <c r="P2" s="278"/>
      <c r="Q2" s="278"/>
      <c r="R2" s="278"/>
    </row>
    <row r="3" spans="1:18" s="30" customFormat="1" ht="15.75" customHeight="1" thickBot="1">
      <c r="A3" s="405" t="s">
        <v>161</v>
      </c>
      <c r="B3" s="206"/>
      <c r="C3" s="206"/>
      <c r="D3" s="206"/>
      <c r="E3" s="206"/>
      <c r="F3" s="238"/>
      <c r="G3" s="138" t="s">
        <v>120</v>
      </c>
      <c r="H3" s="186"/>
      <c r="I3" s="186"/>
      <c r="J3" s="186"/>
      <c r="K3" s="186"/>
      <c r="L3" s="186"/>
      <c r="M3" s="186"/>
      <c r="N3" s="405" t="s">
        <v>35</v>
      </c>
      <c r="O3" s="260"/>
      <c r="P3" s="260"/>
      <c r="Q3" s="260"/>
      <c r="R3" s="33">
        <v>0</v>
      </c>
    </row>
    <row r="4" spans="1:18" ht="3" customHeight="1">
      <c r="A4" s="334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8" ht="10.5" customHeight="1">
      <c r="A5" s="334" t="s">
        <v>212</v>
      </c>
      <c r="B5" s="186"/>
      <c r="C5" s="186"/>
      <c r="D5" s="186"/>
      <c r="E5" s="186"/>
      <c r="F5" s="186"/>
      <c r="G5" s="186"/>
      <c r="H5" s="327"/>
      <c r="I5" s="335" t="s">
        <v>210</v>
      </c>
      <c r="J5" s="208"/>
      <c r="K5" s="208"/>
      <c r="L5" s="208"/>
      <c r="M5" s="208"/>
      <c r="N5" s="208"/>
      <c r="O5" s="208"/>
      <c r="P5" s="328"/>
      <c r="Q5" s="186"/>
      <c r="R5" s="186"/>
    </row>
    <row r="6" spans="1:18" ht="10.5" customHeight="1">
      <c r="A6" s="334" t="s">
        <v>213</v>
      </c>
      <c r="B6" s="186"/>
      <c r="C6" s="186"/>
      <c r="D6" s="186"/>
      <c r="E6" s="186"/>
      <c r="F6" s="186"/>
      <c r="G6" s="186"/>
      <c r="H6" s="208"/>
      <c r="I6" s="208"/>
      <c r="J6" s="208"/>
      <c r="K6" s="208"/>
      <c r="L6" s="208"/>
      <c r="M6" s="208"/>
      <c r="N6" s="208"/>
      <c r="O6" s="208"/>
      <c r="P6" s="186"/>
      <c r="Q6" s="186"/>
      <c r="R6" s="186"/>
    </row>
    <row r="7" spans="1:18" ht="11.25" customHeight="1" thickBot="1">
      <c r="A7" s="334" t="s">
        <v>214</v>
      </c>
      <c r="B7" s="186"/>
      <c r="C7" s="186"/>
      <c r="D7" s="186"/>
      <c r="E7" s="186"/>
      <c r="F7" s="186"/>
      <c r="G7" s="186"/>
      <c r="H7" s="208"/>
      <c r="I7" s="336" t="s">
        <v>246</v>
      </c>
      <c r="J7" s="208"/>
      <c r="K7" s="208"/>
      <c r="L7" s="208"/>
      <c r="M7" s="208"/>
      <c r="N7" s="208"/>
      <c r="O7" s="208"/>
      <c r="P7" s="186"/>
      <c r="Q7" s="186"/>
      <c r="R7" s="186"/>
    </row>
    <row r="8" spans="1:18" ht="10.5" customHeight="1">
      <c r="A8" s="391" t="s">
        <v>23</v>
      </c>
      <c r="B8" s="391"/>
      <c r="C8" s="391"/>
      <c r="D8" s="391"/>
      <c r="E8" s="391"/>
      <c r="F8" s="391"/>
      <c r="G8" s="396"/>
      <c r="H8" s="208"/>
      <c r="I8" s="208"/>
      <c r="J8" s="208"/>
      <c r="K8" s="208"/>
      <c r="L8" s="208"/>
      <c r="M8" s="208"/>
      <c r="N8" s="208"/>
      <c r="O8" s="208"/>
      <c r="P8" s="186"/>
      <c r="Q8" s="186"/>
      <c r="R8" s="186"/>
    </row>
    <row r="9" spans="1:23" ht="10.5" customHeight="1" thickBot="1">
      <c r="A9" s="391" t="s">
        <v>24</v>
      </c>
      <c r="B9" s="391"/>
      <c r="C9" s="391"/>
      <c r="D9" s="391"/>
      <c r="E9" s="391"/>
      <c r="F9" s="391"/>
      <c r="G9" s="397"/>
      <c r="H9" s="208"/>
      <c r="I9" s="333" t="s">
        <v>247</v>
      </c>
      <c r="J9" s="208"/>
      <c r="K9" s="208"/>
      <c r="L9" s="208"/>
      <c r="M9" s="208"/>
      <c r="N9" s="208"/>
      <c r="O9" s="208"/>
      <c r="P9" s="186"/>
      <c r="Q9" s="186"/>
      <c r="R9" s="186"/>
      <c r="W9" s="16"/>
    </row>
    <row r="10" spans="1:18" ht="10.5" customHeight="1">
      <c r="A10" s="334" t="s">
        <v>215</v>
      </c>
      <c r="B10" s="186"/>
      <c r="C10" s="186"/>
      <c r="D10" s="186"/>
      <c r="E10" s="186"/>
      <c r="F10" s="186"/>
      <c r="G10" s="186"/>
      <c r="H10" s="208"/>
      <c r="I10" s="333" t="s">
        <v>211</v>
      </c>
      <c r="J10" s="333"/>
      <c r="K10" s="333"/>
      <c r="L10" s="333"/>
      <c r="M10" s="333"/>
      <c r="N10" s="333"/>
      <c r="O10" s="333"/>
      <c r="P10" s="186"/>
      <c r="Q10" s="186"/>
      <c r="R10" s="186"/>
    </row>
    <row r="11" spans="1:18" ht="10.5" customHeight="1">
      <c r="A11" s="334" t="s">
        <v>216</v>
      </c>
      <c r="B11" s="186"/>
      <c r="C11" s="186"/>
      <c r="D11" s="186"/>
      <c r="E11" s="186"/>
      <c r="F11" s="186"/>
      <c r="G11" s="186"/>
      <c r="H11" s="208"/>
      <c r="I11" s="333"/>
      <c r="J11" s="333"/>
      <c r="K11" s="333"/>
      <c r="L11" s="333"/>
      <c r="M11" s="333"/>
      <c r="N11" s="333"/>
      <c r="O11" s="333"/>
      <c r="P11" s="186"/>
      <c r="Q11" s="186"/>
      <c r="R11" s="186"/>
    </row>
    <row r="12" spans="1:18" ht="10.5" customHeight="1">
      <c r="A12" s="334" t="s">
        <v>217</v>
      </c>
      <c r="B12" s="186"/>
      <c r="C12" s="186"/>
      <c r="D12" s="186"/>
      <c r="E12" s="186"/>
      <c r="F12" s="186"/>
      <c r="G12" s="186"/>
      <c r="H12" s="208"/>
      <c r="I12" s="333"/>
      <c r="J12" s="333"/>
      <c r="K12" s="333"/>
      <c r="L12" s="333"/>
      <c r="M12" s="333"/>
      <c r="N12" s="333"/>
      <c r="O12" s="333"/>
      <c r="P12" s="186"/>
      <c r="Q12" s="186"/>
      <c r="R12" s="186"/>
    </row>
    <row r="13" spans="1:18" ht="10.5" customHeight="1" thickBot="1">
      <c r="A13" s="325" t="s">
        <v>218</v>
      </c>
      <c r="B13" s="326"/>
      <c r="C13" s="326"/>
      <c r="D13" s="326"/>
      <c r="E13" s="326"/>
      <c r="F13" s="326"/>
      <c r="G13" s="326"/>
      <c r="H13" s="208"/>
      <c r="I13" s="333"/>
      <c r="J13" s="333"/>
      <c r="K13" s="333"/>
      <c r="L13" s="333"/>
      <c r="M13" s="333"/>
      <c r="N13" s="333"/>
      <c r="O13" s="333"/>
      <c r="P13" s="439" t="s">
        <v>140</v>
      </c>
      <c r="Q13" s="439"/>
      <c r="R13" s="439"/>
    </row>
    <row r="14" spans="1:18" ht="10.5" customHeight="1">
      <c r="A14" s="325" t="s">
        <v>219</v>
      </c>
      <c r="B14" s="326"/>
      <c r="C14" s="326"/>
      <c r="D14" s="326"/>
      <c r="E14" s="326"/>
      <c r="F14" s="326"/>
      <c r="G14" s="326"/>
      <c r="H14" s="208"/>
      <c r="I14" s="333"/>
      <c r="J14" s="333"/>
      <c r="K14" s="333"/>
      <c r="L14" s="333"/>
      <c r="M14" s="333"/>
      <c r="N14" s="333"/>
      <c r="O14" s="333"/>
      <c r="P14" s="440"/>
      <c r="Q14" s="348"/>
      <c r="R14" s="441"/>
    </row>
    <row r="15" spans="1:18" ht="10.5" customHeight="1" thickBot="1">
      <c r="A15" s="326"/>
      <c r="B15" s="326"/>
      <c r="C15" s="326"/>
      <c r="D15" s="326"/>
      <c r="E15" s="326"/>
      <c r="F15" s="326"/>
      <c r="G15" s="326"/>
      <c r="H15" s="208"/>
      <c r="I15" s="333"/>
      <c r="J15" s="333"/>
      <c r="K15" s="333"/>
      <c r="L15" s="333"/>
      <c r="M15" s="333"/>
      <c r="N15" s="333"/>
      <c r="O15" s="333"/>
      <c r="P15" s="442"/>
      <c r="Q15" s="350"/>
      <c r="R15" s="443"/>
    </row>
    <row r="16" spans="1:18" ht="10.5" customHeight="1">
      <c r="A16" s="325"/>
      <c r="B16" s="326"/>
      <c r="C16" s="326"/>
      <c r="D16" s="326"/>
      <c r="E16" s="326"/>
      <c r="F16" s="326"/>
      <c r="G16" s="326"/>
      <c r="H16" s="208"/>
      <c r="I16" s="333"/>
      <c r="J16" s="333"/>
      <c r="K16" s="333"/>
      <c r="L16" s="333"/>
      <c r="M16" s="333"/>
      <c r="N16" s="333"/>
      <c r="O16" s="333"/>
      <c r="P16" s="329"/>
      <c r="Q16" s="330"/>
      <c r="R16" s="330"/>
    </row>
    <row r="17" spans="1:18" ht="10.5" customHeight="1">
      <c r="A17" s="326"/>
      <c r="B17" s="326"/>
      <c r="C17" s="326"/>
      <c r="D17" s="326"/>
      <c r="E17" s="326"/>
      <c r="F17" s="326"/>
      <c r="G17" s="326"/>
      <c r="H17" s="208"/>
      <c r="I17" s="333"/>
      <c r="J17" s="333"/>
      <c r="K17" s="333"/>
      <c r="L17" s="333"/>
      <c r="M17" s="333"/>
      <c r="N17" s="333"/>
      <c r="O17" s="333"/>
      <c r="P17" s="186"/>
      <c r="Q17" s="186"/>
      <c r="R17" s="186"/>
    </row>
    <row r="18" spans="1:18" ht="3.75" customHeight="1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</row>
    <row r="19" spans="1:18" ht="10.5" customHeight="1" thickBot="1">
      <c r="A19" s="391" t="s">
        <v>25</v>
      </c>
      <c r="B19" s="391"/>
      <c r="C19" s="391"/>
      <c r="D19" s="391"/>
      <c r="E19" s="391"/>
      <c r="F19" s="391"/>
      <c r="G19" s="391"/>
      <c r="H19" s="392"/>
      <c r="I19" s="391" t="s">
        <v>26</v>
      </c>
      <c r="J19" s="391"/>
      <c r="K19" s="391"/>
      <c r="L19" s="391"/>
      <c r="M19" s="391"/>
      <c r="N19" s="392"/>
      <c r="O19" s="391" t="s">
        <v>27</v>
      </c>
      <c r="P19" s="391"/>
      <c r="Q19" s="391"/>
      <c r="R19" s="391"/>
    </row>
    <row r="20" spans="1:18" ht="15.75" customHeight="1" thickBot="1">
      <c r="A20" s="393">
        <f>+1!A43</f>
        <v>0</v>
      </c>
      <c r="B20" s="394"/>
      <c r="C20" s="394"/>
      <c r="D20" s="394"/>
      <c r="E20" s="394"/>
      <c r="F20" s="394"/>
      <c r="G20" s="395"/>
      <c r="H20" s="3"/>
      <c r="I20" s="393">
        <f>+A20</f>
        <v>0</v>
      </c>
      <c r="J20" s="394"/>
      <c r="K20" s="394"/>
      <c r="L20" s="394"/>
      <c r="M20" s="395"/>
      <c r="N20" s="3"/>
      <c r="O20" s="393"/>
      <c r="P20" s="394"/>
      <c r="Q20" s="394"/>
      <c r="R20" s="395"/>
    </row>
    <row r="21" spans="1:18" ht="3.75" customHeight="1">
      <c r="A21" s="391"/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</row>
    <row r="22" spans="1:18" ht="10.5" customHeight="1">
      <c r="A22" s="391" t="s">
        <v>113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</row>
    <row r="23" spans="1:18" ht="3.75" customHeight="1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</row>
    <row r="24" spans="1:18" ht="45" customHeight="1" thickBot="1">
      <c r="A24" s="158" t="s">
        <v>226</v>
      </c>
      <c r="B24" s="331" t="s">
        <v>225</v>
      </c>
      <c r="C24" s="332"/>
      <c r="D24" s="332"/>
      <c r="E24" s="157"/>
      <c r="F24" s="389" t="s">
        <v>220</v>
      </c>
      <c r="G24" s="412"/>
      <c r="H24" s="390"/>
      <c r="I24" s="389" t="s">
        <v>221</v>
      </c>
      <c r="J24" s="390"/>
      <c r="K24" s="389" t="s">
        <v>222</v>
      </c>
      <c r="L24" s="390"/>
      <c r="M24" s="389" t="s">
        <v>223</v>
      </c>
      <c r="N24" s="412"/>
      <c r="O24" s="389" t="s">
        <v>224</v>
      </c>
      <c r="P24" s="412"/>
      <c r="Q24" s="390"/>
      <c r="R24" s="136" t="s">
        <v>42</v>
      </c>
    </row>
    <row r="25" spans="1:18" ht="15.75" customHeight="1" thickBot="1">
      <c r="A25" s="309"/>
      <c r="B25" s="310"/>
      <c r="C25" s="32"/>
      <c r="D25" s="138"/>
      <c r="E25" s="32"/>
      <c r="F25" s="262">
        <v>0</v>
      </c>
      <c r="G25" s="264"/>
      <c r="H25" s="32"/>
      <c r="I25" s="33"/>
      <c r="J25" s="32"/>
      <c r="K25" s="262"/>
      <c r="L25" s="264"/>
      <c r="M25" s="33"/>
      <c r="N25" s="32"/>
      <c r="O25" s="262"/>
      <c r="P25" s="264"/>
      <c r="Q25" s="32"/>
      <c r="R25" s="33"/>
    </row>
    <row r="26" spans="1:18" ht="3.75" customHeight="1" thickBot="1">
      <c r="A26" s="430"/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</row>
    <row r="27" spans="1:18" ht="15.75" customHeight="1" thickBot="1">
      <c r="A27" s="309"/>
      <c r="B27" s="310"/>
      <c r="C27" s="32"/>
      <c r="D27" s="138"/>
      <c r="E27" s="32"/>
      <c r="F27" s="262"/>
      <c r="G27" s="264"/>
      <c r="H27" s="32"/>
      <c r="I27" s="33"/>
      <c r="J27" s="32"/>
      <c r="K27" s="262"/>
      <c r="L27" s="264"/>
      <c r="M27" s="33"/>
      <c r="N27" s="32"/>
      <c r="O27" s="262"/>
      <c r="P27" s="264"/>
      <c r="Q27" s="32"/>
      <c r="R27" s="33"/>
    </row>
    <row r="28" spans="1:18" ht="3.75" customHeight="1" thickBot="1">
      <c r="A28" s="430"/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</row>
    <row r="29" spans="1:18" ht="15.75" customHeight="1" thickBot="1">
      <c r="A29" s="309"/>
      <c r="B29" s="310"/>
      <c r="C29" s="32"/>
      <c r="D29" s="138"/>
      <c r="E29" s="32"/>
      <c r="F29" s="262"/>
      <c r="G29" s="264"/>
      <c r="H29" s="32"/>
      <c r="I29" s="33"/>
      <c r="J29" s="32"/>
      <c r="K29" s="262"/>
      <c r="L29" s="264"/>
      <c r="M29" s="33"/>
      <c r="N29" s="32"/>
      <c r="O29" s="262"/>
      <c r="P29" s="264"/>
      <c r="Q29" s="32"/>
      <c r="R29" s="33"/>
    </row>
    <row r="30" spans="1:18" ht="3.75" customHeight="1" thickBot="1">
      <c r="A30" s="430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</row>
    <row r="31" spans="1:18" ht="15.75" customHeight="1" thickBot="1">
      <c r="A31" s="309"/>
      <c r="B31" s="310"/>
      <c r="C31" s="32"/>
      <c r="D31" s="138"/>
      <c r="E31" s="32"/>
      <c r="F31" s="262"/>
      <c r="G31" s="264"/>
      <c r="H31" s="32"/>
      <c r="I31" s="33"/>
      <c r="J31" s="32"/>
      <c r="K31" s="262"/>
      <c r="L31" s="264"/>
      <c r="M31" s="33"/>
      <c r="N31" s="32"/>
      <c r="O31" s="262"/>
      <c r="P31" s="264"/>
      <c r="Q31" s="32"/>
      <c r="R31" s="33"/>
    </row>
    <row r="32" spans="1:18" ht="3.75" customHeight="1" thickBot="1">
      <c r="A32" s="430"/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</row>
    <row r="33" spans="1:18" ht="15.75" customHeight="1" thickBot="1">
      <c r="A33" s="309"/>
      <c r="B33" s="310"/>
      <c r="C33" s="32"/>
      <c r="D33" s="138"/>
      <c r="E33" s="32"/>
      <c r="F33" s="262"/>
      <c r="G33" s="264"/>
      <c r="H33" s="32"/>
      <c r="I33" s="33"/>
      <c r="J33" s="32"/>
      <c r="K33" s="262"/>
      <c r="L33" s="264"/>
      <c r="M33" s="33"/>
      <c r="N33" s="32"/>
      <c r="O33" s="262"/>
      <c r="P33" s="264"/>
      <c r="Q33" s="32"/>
      <c r="R33" s="33"/>
    </row>
    <row r="34" spans="1:18" ht="3.75" customHeight="1" thickBot="1">
      <c r="A34" s="430"/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</row>
    <row r="35" spans="1:18" ht="15.75" customHeight="1" thickBot="1">
      <c r="A35" s="309"/>
      <c r="B35" s="310"/>
      <c r="C35" s="32"/>
      <c r="D35" s="138"/>
      <c r="E35" s="32"/>
      <c r="F35" s="262"/>
      <c r="G35" s="264"/>
      <c r="H35" s="32"/>
      <c r="I35" s="33"/>
      <c r="J35" s="32"/>
      <c r="K35" s="262"/>
      <c r="L35" s="264"/>
      <c r="M35" s="33"/>
      <c r="N35" s="32"/>
      <c r="O35" s="262"/>
      <c r="P35" s="264"/>
      <c r="Q35" s="32"/>
      <c r="R35" s="33"/>
    </row>
    <row r="36" spans="1:18" ht="3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</row>
    <row r="37" spans="1:18" s="137" customFormat="1" ht="10.5" customHeight="1">
      <c r="A37" s="414" t="s">
        <v>162</v>
      </c>
      <c r="B37" s="414"/>
      <c r="C37" s="414"/>
      <c r="D37" s="414"/>
      <c r="E37" s="415"/>
      <c r="F37" s="412" t="s">
        <v>28</v>
      </c>
      <c r="G37" s="412"/>
      <c r="H37" s="407"/>
      <c r="I37" s="408"/>
      <c r="J37" s="408"/>
      <c r="K37" s="409" t="s">
        <v>157</v>
      </c>
      <c r="L37" s="337"/>
      <c r="M37" s="410"/>
      <c r="N37" s="407"/>
      <c r="O37" s="408"/>
      <c r="P37" s="337" t="s">
        <v>43</v>
      </c>
      <c r="Q37" s="337"/>
      <c r="R37" s="337"/>
    </row>
    <row r="38" spans="1:18" ht="10.5" customHeight="1" thickBot="1">
      <c r="A38" s="416"/>
      <c r="B38" s="416"/>
      <c r="C38" s="416"/>
      <c r="D38" s="416"/>
      <c r="E38" s="416"/>
      <c r="F38" s="413"/>
      <c r="G38" s="413"/>
      <c r="H38" s="408"/>
      <c r="I38" s="408"/>
      <c r="J38" s="408"/>
      <c r="K38" s="411"/>
      <c r="L38" s="411"/>
      <c r="M38" s="411"/>
      <c r="N38" s="408"/>
      <c r="O38" s="408"/>
      <c r="P38" s="338"/>
      <c r="Q38" s="338"/>
      <c r="R38" s="338"/>
    </row>
    <row r="39" spans="1:18" ht="15.75" customHeight="1" thickBot="1">
      <c r="A39" s="416"/>
      <c r="B39" s="416"/>
      <c r="C39" s="416"/>
      <c r="D39" s="416"/>
      <c r="E39" s="416"/>
      <c r="F39" s="431">
        <f>+F25+F27+F29+F31+F33+F35</f>
        <v>0</v>
      </c>
      <c r="G39" s="432"/>
      <c r="H39" s="408"/>
      <c r="I39" s="408"/>
      <c r="J39" s="408"/>
      <c r="K39" s="425">
        <f>+K35+K33+K31+K29+K27+K25</f>
        <v>0</v>
      </c>
      <c r="L39" s="428"/>
      <c r="M39" s="429"/>
      <c r="N39" s="408"/>
      <c r="O39" s="408"/>
      <c r="P39" s="425">
        <f>+SUM(O25:O35)</f>
        <v>0</v>
      </c>
      <c r="Q39" s="426"/>
      <c r="R39" s="427"/>
    </row>
    <row r="40" spans="1:18" ht="4.5" customHeight="1" thickBot="1">
      <c r="A40" s="278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</row>
    <row r="41" spans="1:18" ht="34.5" customHeight="1" thickBot="1">
      <c r="A41" s="401" t="s">
        <v>142</v>
      </c>
      <c r="B41" s="401"/>
      <c r="C41" s="401"/>
      <c r="D41" s="401"/>
      <c r="E41" s="402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400"/>
    </row>
    <row r="42" spans="1:18" ht="3.75" customHeight="1" thickBot="1">
      <c r="A42" s="433"/>
      <c r="B42" s="433"/>
      <c r="C42" s="433"/>
      <c r="D42" s="433"/>
      <c r="E42" s="433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</row>
    <row r="43" spans="1:18" ht="21.75" customHeight="1">
      <c r="A43" s="34" t="s">
        <v>29</v>
      </c>
      <c r="B43" s="379" t="s">
        <v>114</v>
      </c>
      <c r="C43" s="379"/>
      <c r="D43" s="379"/>
      <c r="E43" s="379"/>
      <c r="F43" s="379"/>
      <c r="G43" s="379"/>
      <c r="H43" s="379"/>
      <c r="I43" s="379"/>
      <c r="J43" s="435" t="s">
        <v>30</v>
      </c>
      <c r="K43" s="436"/>
      <c r="L43" s="436"/>
      <c r="M43" s="437"/>
      <c r="N43" s="438" t="s">
        <v>31</v>
      </c>
      <c r="O43" s="380"/>
      <c r="P43" s="379" t="s">
        <v>32</v>
      </c>
      <c r="Q43" s="379"/>
      <c r="R43" s="417"/>
    </row>
    <row r="44" spans="1:18" ht="21.75" customHeight="1">
      <c r="A44" s="35">
        <v>210</v>
      </c>
      <c r="B44" s="363" t="s">
        <v>143</v>
      </c>
      <c r="C44" s="363"/>
      <c r="D44" s="363"/>
      <c r="E44" s="363"/>
      <c r="F44" s="363"/>
      <c r="G44" s="363"/>
      <c r="H44" s="363"/>
      <c r="I44" s="363"/>
      <c r="J44" s="418">
        <f>+F39-K39</f>
        <v>0</v>
      </c>
      <c r="K44" s="418"/>
      <c r="L44" s="418"/>
      <c r="M44" s="418"/>
      <c r="N44" s="381" t="s">
        <v>163</v>
      </c>
      <c r="O44" s="382"/>
      <c r="P44" s="354"/>
      <c r="Q44" s="354"/>
      <c r="R44" s="355"/>
    </row>
    <row r="45" spans="1:18" ht="21.75" customHeight="1">
      <c r="A45" s="35">
        <v>211</v>
      </c>
      <c r="B45" s="363" t="s">
        <v>227</v>
      </c>
      <c r="C45" s="420"/>
      <c r="D45" s="420"/>
      <c r="E45" s="363"/>
      <c r="F45" s="363"/>
      <c r="G45" s="363"/>
      <c r="H45" s="363"/>
      <c r="I45" s="363"/>
      <c r="J45" s="388">
        <v>0</v>
      </c>
      <c r="K45" s="388"/>
      <c r="L45" s="388"/>
      <c r="M45" s="388"/>
      <c r="N45" s="384" t="s">
        <v>33</v>
      </c>
      <c r="O45" s="384"/>
      <c r="P45" s="354"/>
      <c r="Q45" s="354"/>
      <c r="R45" s="355"/>
    </row>
    <row r="46" spans="1:18" ht="21.75" customHeight="1">
      <c r="A46" s="35">
        <v>212</v>
      </c>
      <c r="B46" s="363" t="s">
        <v>228</v>
      </c>
      <c r="C46" s="363"/>
      <c r="D46" s="363"/>
      <c r="E46" s="363"/>
      <c r="F46" s="363"/>
      <c r="G46" s="363"/>
      <c r="H46" s="363"/>
      <c r="I46" s="363"/>
      <c r="J46" s="386">
        <f>+CEILING(IF(J48&gt;0,0,J44*J45),1)</f>
        <v>0</v>
      </c>
      <c r="K46" s="386"/>
      <c r="L46" s="386"/>
      <c r="M46" s="386"/>
      <c r="N46" s="384" t="s">
        <v>33</v>
      </c>
      <c r="O46" s="384"/>
      <c r="P46" s="354"/>
      <c r="Q46" s="354"/>
      <c r="R46" s="355"/>
    </row>
    <row r="47" spans="1:18" ht="21.75" customHeight="1">
      <c r="A47" s="35">
        <v>213</v>
      </c>
      <c r="B47" s="363" t="s">
        <v>231</v>
      </c>
      <c r="C47" s="363"/>
      <c r="D47" s="363"/>
      <c r="E47" s="363"/>
      <c r="F47" s="363"/>
      <c r="G47" s="363"/>
      <c r="H47" s="363"/>
      <c r="I47" s="363"/>
      <c r="J47" s="385">
        <f>IF(J46&gt;0,IF(EXACT("A",G3),0.0135,0.0045),0)</f>
        <v>0</v>
      </c>
      <c r="K47" s="385"/>
      <c r="L47" s="385"/>
      <c r="M47" s="385"/>
      <c r="N47" s="384" t="s">
        <v>34</v>
      </c>
      <c r="O47" s="384"/>
      <c r="P47" s="354"/>
      <c r="Q47" s="354"/>
      <c r="R47" s="355"/>
    </row>
    <row r="48" spans="1:18" ht="21.75" customHeight="1">
      <c r="A48" s="35">
        <v>214</v>
      </c>
      <c r="B48" s="424" t="s">
        <v>229</v>
      </c>
      <c r="C48" s="424"/>
      <c r="D48" s="424"/>
      <c r="E48" s="424"/>
      <c r="F48" s="424"/>
      <c r="G48" s="424"/>
      <c r="H48" s="424"/>
      <c r="I48" s="424"/>
      <c r="J48" s="386">
        <f>IF(OR(EXACT("E",G3),EXACT("F",G3),EXACT("G",G3),EXACT("X",G3),EXACT("Y",G3),EXACT("Q",G3),EXACT("W",G3)),J44,0)</f>
        <v>0</v>
      </c>
      <c r="K48" s="386"/>
      <c r="L48" s="386"/>
      <c r="M48" s="386"/>
      <c r="N48" s="381" t="s">
        <v>163</v>
      </c>
      <c r="O48" s="382"/>
      <c r="P48" s="354"/>
      <c r="Q48" s="354"/>
      <c r="R48" s="355"/>
    </row>
    <row r="49" spans="1:18" ht="21.75" customHeight="1">
      <c r="A49" s="35">
        <v>215</v>
      </c>
      <c r="B49" s="363" t="s">
        <v>230</v>
      </c>
      <c r="C49" s="363"/>
      <c r="D49" s="363"/>
      <c r="E49" s="363"/>
      <c r="F49" s="363"/>
      <c r="G49" s="363"/>
      <c r="H49" s="363"/>
      <c r="I49" s="363"/>
      <c r="J49" s="387">
        <v>0</v>
      </c>
      <c r="K49" s="387"/>
      <c r="L49" s="387"/>
      <c r="M49" s="387"/>
      <c r="N49" s="383" t="s">
        <v>164</v>
      </c>
      <c r="O49" s="384"/>
      <c r="P49" s="354"/>
      <c r="Q49" s="354"/>
      <c r="R49" s="355"/>
    </row>
    <row r="50" spans="1:18" ht="19.5" customHeight="1">
      <c r="A50" s="35">
        <v>216</v>
      </c>
      <c r="B50" s="363" t="s">
        <v>232</v>
      </c>
      <c r="C50" s="420"/>
      <c r="D50" s="420"/>
      <c r="E50" s="363"/>
      <c r="F50" s="363"/>
      <c r="G50" s="363"/>
      <c r="H50" s="363"/>
      <c r="I50" s="363"/>
      <c r="J50" s="423">
        <v>0</v>
      </c>
      <c r="K50" s="423"/>
      <c r="L50" s="423"/>
      <c r="M50" s="423"/>
      <c r="N50" s="384"/>
      <c r="O50" s="384"/>
      <c r="P50" s="354"/>
      <c r="Q50" s="354"/>
      <c r="R50" s="355"/>
    </row>
    <row r="51" spans="1:18" ht="21.75" customHeight="1">
      <c r="A51" s="35">
        <v>217</v>
      </c>
      <c r="B51" s="421" t="s">
        <v>239</v>
      </c>
      <c r="C51" s="422"/>
      <c r="D51" s="422"/>
      <c r="E51" s="422"/>
      <c r="F51" s="422"/>
      <c r="G51" s="422"/>
      <c r="H51" s="422"/>
      <c r="I51" s="422"/>
      <c r="J51" s="419">
        <f>IF(J50&gt;0,CEILING(+J46*J47+J48*J49*J50,1),CEILING(+J46*J47+J48*J49,1))</f>
        <v>0</v>
      </c>
      <c r="K51" s="419"/>
      <c r="L51" s="419"/>
      <c r="M51" s="419"/>
      <c r="N51" s="365" t="s">
        <v>33</v>
      </c>
      <c r="O51" s="365"/>
      <c r="P51" s="354"/>
      <c r="Q51" s="354"/>
      <c r="R51" s="355"/>
    </row>
    <row r="52" spans="1:18" ht="19.5" customHeight="1">
      <c r="A52" s="35">
        <v>218</v>
      </c>
      <c r="B52" s="363" t="s">
        <v>233</v>
      </c>
      <c r="C52" s="363"/>
      <c r="D52" s="363"/>
      <c r="E52" s="363"/>
      <c r="F52" s="363"/>
      <c r="G52" s="363"/>
      <c r="H52" s="363"/>
      <c r="I52" s="363"/>
      <c r="J52" s="386">
        <f>+P39</f>
        <v>0</v>
      </c>
      <c r="K52" s="386"/>
      <c r="L52" s="386"/>
      <c r="M52" s="386"/>
      <c r="N52" s="381" t="s">
        <v>163</v>
      </c>
      <c r="O52" s="382"/>
      <c r="P52" s="354"/>
      <c r="Q52" s="354"/>
      <c r="R52" s="355"/>
    </row>
    <row r="53" spans="1:18" ht="21.75" customHeight="1">
      <c r="A53" s="35">
        <v>219</v>
      </c>
      <c r="B53" s="363" t="s">
        <v>234</v>
      </c>
      <c r="C53" s="363"/>
      <c r="D53" s="363"/>
      <c r="E53" s="363"/>
      <c r="F53" s="363"/>
      <c r="G53" s="363"/>
      <c r="H53" s="363"/>
      <c r="I53" s="363"/>
      <c r="J53" s="388">
        <f>ROUND(IF(J48&gt;0,J52*J49,+J52*J45*J47),2)</f>
        <v>0</v>
      </c>
      <c r="K53" s="388"/>
      <c r="L53" s="388"/>
      <c r="M53" s="388"/>
      <c r="N53" s="384" t="s">
        <v>33</v>
      </c>
      <c r="O53" s="384"/>
      <c r="P53" s="354"/>
      <c r="Q53" s="354"/>
      <c r="R53" s="355"/>
    </row>
    <row r="54" spans="1:18" ht="21.75" customHeight="1">
      <c r="A54" s="35">
        <v>220</v>
      </c>
      <c r="B54" s="362" t="s">
        <v>238</v>
      </c>
      <c r="C54" s="362"/>
      <c r="D54" s="362"/>
      <c r="E54" s="362"/>
      <c r="F54" s="362"/>
      <c r="G54" s="362"/>
      <c r="H54" s="362"/>
      <c r="I54" s="362"/>
      <c r="J54" s="419">
        <f>IF(J53&gt;0,IF(J51-J53&lt;1,0,CEILING(+J51-J53,1)),CEILING(+J51-J53,1))</f>
        <v>0</v>
      </c>
      <c r="K54" s="419"/>
      <c r="L54" s="419"/>
      <c r="M54" s="419"/>
      <c r="N54" s="365" t="s">
        <v>33</v>
      </c>
      <c r="O54" s="365"/>
      <c r="P54" s="354"/>
      <c r="Q54" s="354"/>
      <c r="R54" s="355"/>
    </row>
    <row r="55" spans="1:18" ht="19.5" customHeight="1">
      <c r="A55" s="35">
        <v>221</v>
      </c>
      <c r="B55" s="363" t="s">
        <v>237</v>
      </c>
      <c r="C55" s="363"/>
      <c r="D55" s="363"/>
      <c r="E55" s="363"/>
      <c r="F55" s="363"/>
      <c r="G55" s="363"/>
      <c r="H55" s="363"/>
      <c r="I55" s="363"/>
      <c r="J55" s="387">
        <v>1</v>
      </c>
      <c r="K55" s="387"/>
      <c r="L55" s="387"/>
      <c r="M55" s="387"/>
      <c r="N55" s="381"/>
      <c r="O55" s="382"/>
      <c r="P55" s="354"/>
      <c r="Q55" s="354"/>
      <c r="R55" s="355"/>
    </row>
    <row r="56" spans="1:18" ht="21.75" customHeight="1" thickBot="1">
      <c r="A56" s="35">
        <v>222</v>
      </c>
      <c r="B56" s="363" t="s">
        <v>236</v>
      </c>
      <c r="C56" s="363"/>
      <c r="D56" s="363"/>
      <c r="E56" s="363"/>
      <c r="F56" s="363"/>
      <c r="G56" s="363"/>
      <c r="H56" s="363"/>
      <c r="I56" s="363"/>
      <c r="J56" s="364">
        <f>+CEILING(J54*J55,1)</f>
        <v>0</v>
      </c>
      <c r="K56" s="364"/>
      <c r="L56" s="364"/>
      <c r="M56" s="364"/>
      <c r="N56" s="365" t="s">
        <v>33</v>
      </c>
      <c r="O56" s="365"/>
      <c r="P56" s="354"/>
      <c r="Q56" s="354"/>
      <c r="R56" s="355"/>
    </row>
    <row r="57" spans="1:18" ht="18" customHeight="1">
      <c r="A57" s="371">
        <v>223</v>
      </c>
      <c r="B57" s="346" t="s">
        <v>144</v>
      </c>
      <c r="C57" s="347"/>
      <c r="D57" s="347"/>
      <c r="E57" s="348"/>
      <c r="F57" s="348"/>
      <c r="G57" s="348"/>
      <c r="H57" s="348"/>
      <c r="I57" s="91" t="s">
        <v>98</v>
      </c>
      <c r="J57" s="378">
        <v>0</v>
      </c>
      <c r="K57" s="378"/>
      <c r="L57" s="378"/>
      <c r="M57" s="378"/>
      <c r="N57" s="379"/>
      <c r="O57" s="380"/>
      <c r="P57" s="376"/>
      <c r="Q57" s="376"/>
      <c r="R57" s="377"/>
    </row>
    <row r="58" spans="1:18" ht="18" customHeight="1" thickBot="1">
      <c r="A58" s="372"/>
      <c r="B58" s="349"/>
      <c r="C58" s="350"/>
      <c r="D58" s="350"/>
      <c r="E58" s="350"/>
      <c r="F58" s="350"/>
      <c r="G58" s="350"/>
      <c r="H58" s="350"/>
      <c r="I58" s="95" t="s">
        <v>99</v>
      </c>
      <c r="J58" s="353">
        <v>0</v>
      </c>
      <c r="K58" s="353"/>
      <c r="L58" s="353"/>
      <c r="M58" s="353"/>
      <c r="N58" s="375"/>
      <c r="O58" s="375"/>
      <c r="P58" s="351"/>
      <c r="Q58" s="351"/>
      <c r="R58" s="352"/>
    </row>
    <row r="59" spans="1:18" ht="21.75" customHeight="1" thickBot="1">
      <c r="A59" s="92">
        <v>224</v>
      </c>
      <c r="B59" s="373" t="s">
        <v>165</v>
      </c>
      <c r="C59" s="373"/>
      <c r="D59" s="373"/>
      <c r="E59" s="373"/>
      <c r="F59" s="373"/>
      <c r="G59" s="373"/>
      <c r="H59" s="373"/>
      <c r="I59" s="373"/>
      <c r="J59" s="374">
        <f>+IF(J57=0,J56,CEILING(+J56*J57/J58,1))</f>
        <v>0</v>
      </c>
      <c r="K59" s="374"/>
      <c r="L59" s="374"/>
      <c r="M59" s="374"/>
      <c r="N59" s="367" t="s">
        <v>33</v>
      </c>
      <c r="O59" s="367"/>
      <c r="P59" s="368"/>
      <c r="Q59" s="369"/>
      <c r="R59" s="370"/>
    </row>
    <row r="60" spans="1:18" ht="21.75" customHeight="1" thickBot="1">
      <c r="A60" s="93">
        <v>225</v>
      </c>
      <c r="B60" s="342" t="s">
        <v>235</v>
      </c>
      <c r="C60" s="343"/>
      <c r="D60" s="343"/>
      <c r="E60" s="343"/>
      <c r="F60" s="343"/>
      <c r="G60" s="343"/>
      <c r="H60" s="343"/>
      <c r="I60" s="343"/>
      <c r="J60" s="344">
        <v>1</v>
      </c>
      <c r="K60" s="344"/>
      <c r="L60" s="344"/>
      <c r="M60" s="344"/>
      <c r="N60" s="345"/>
      <c r="O60" s="345"/>
      <c r="P60" s="339"/>
      <c r="Q60" s="340"/>
      <c r="R60" s="341"/>
    </row>
    <row r="61" spans="1:18" ht="21.75" customHeight="1" thickBot="1">
      <c r="A61" s="94">
        <v>226</v>
      </c>
      <c r="B61" s="356" t="s">
        <v>240</v>
      </c>
      <c r="C61" s="356"/>
      <c r="D61" s="356"/>
      <c r="E61" s="356"/>
      <c r="F61" s="356"/>
      <c r="G61" s="356"/>
      <c r="H61" s="356"/>
      <c r="I61" s="356"/>
      <c r="J61" s="357">
        <f>+CEILING(J59*J60,1)</f>
        <v>0</v>
      </c>
      <c r="K61" s="357"/>
      <c r="L61" s="357"/>
      <c r="M61" s="357"/>
      <c r="N61" s="358" t="s">
        <v>33</v>
      </c>
      <c r="O61" s="358"/>
      <c r="P61" s="359"/>
      <c r="Q61" s="360"/>
      <c r="R61" s="361"/>
    </row>
    <row r="62" spans="1:18" ht="12.75">
      <c r="A62" s="366">
        <v>2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</row>
    <row r="67" ht="12.75">
      <c r="P67" s="9" t="s">
        <v>141</v>
      </c>
    </row>
    <row r="65523" ht="12.75">
      <c r="P65523" s="9" t="s">
        <v>141</v>
      </c>
    </row>
  </sheetData>
  <sheetProtection password="EF65" sheet="1" objects="1" scenarios="1"/>
  <mergeCells count="165">
    <mergeCell ref="O33:P33"/>
    <mergeCell ref="A32:R32"/>
    <mergeCell ref="A29:B29"/>
    <mergeCell ref="F29:G29"/>
    <mergeCell ref="A31:B31"/>
    <mergeCell ref="P13:R13"/>
    <mergeCell ref="P14:R15"/>
    <mergeCell ref="A30:R30"/>
    <mergeCell ref="O27:P27"/>
    <mergeCell ref="A22:R22"/>
    <mergeCell ref="M24:N24"/>
    <mergeCell ref="A23:R23"/>
    <mergeCell ref="O24:Q24"/>
    <mergeCell ref="F24:H24"/>
    <mergeCell ref="J43:M43"/>
    <mergeCell ref="N43:O43"/>
    <mergeCell ref="A26:R26"/>
    <mergeCell ref="O29:P29"/>
    <mergeCell ref="A25:B25"/>
    <mergeCell ref="F25:G25"/>
    <mergeCell ref="O25:P25"/>
    <mergeCell ref="A28:R28"/>
    <mergeCell ref="A27:B27"/>
    <mergeCell ref="F27:G27"/>
    <mergeCell ref="P39:R39"/>
    <mergeCell ref="K39:M39"/>
    <mergeCell ref="B46:I46"/>
    <mergeCell ref="A34:R34"/>
    <mergeCell ref="P44:R44"/>
    <mergeCell ref="A35:B35"/>
    <mergeCell ref="F35:G35"/>
    <mergeCell ref="A40:R40"/>
    <mergeCell ref="F39:G39"/>
    <mergeCell ref="A42:R42"/>
    <mergeCell ref="N52:O52"/>
    <mergeCell ref="N53:O53"/>
    <mergeCell ref="J53:M53"/>
    <mergeCell ref="N54:O54"/>
    <mergeCell ref="J54:M54"/>
    <mergeCell ref="F31:G31"/>
    <mergeCell ref="B47:I47"/>
    <mergeCell ref="B48:I48"/>
    <mergeCell ref="B44:I44"/>
    <mergeCell ref="B45:I45"/>
    <mergeCell ref="J51:M51"/>
    <mergeCell ref="B50:I50"/>
    <mergeCell ref="B51:I51"/>
    <mergeCell ref="B52:I52"/>
    <mergeCell ref="J52:M52"/>
    <mergeCell ref="B53:I53"/>
    <mergeCell ref="J50:M50"/>
    <mergeCell ref="H37:J39"/>
    <mergeCell ref="N44:O44"/>
    <mergeCell ref="A36:R36"/>
    <mergeCell ref="K37:M38"/>
    <mergeCell ref="F37:G38"/>
    <mergeCell ref="A37:E39"/>
    <mergeCell ref="B43:I43"/>
    <mergeCell ref="P43:R43"/>
    <mergeCell ref="J44:M44"/>
    <mergeCell ref="N37:O39"/>
    <mergeCell ref="N1:Q1"/>
    <mergeCell ref="N3:Q3"/>
    <mergeCell ref="A4:R4"/>
    <mergeCell ref="N2:R2"/>
    <mergeCell ref="A3:F3"/>
    <mergeCell ref="H2:M3"/>
    <mergeCell ref="A1:F1"/>
    <mergeCell ref="G1:M1"/>
    <mergeCell ref="O31:P31"/>
    <mergeCell ref="A20:G20"/>
    <mergeCell ref="A18:R18"/>
    <mergeCell ref="A8:F8"/>
    <mergeCell ref="K35:L35"/>
    <mergeCell ref="P56:R56"/>
    <mergeCell ref="B55:I55"/>
    <mergeCell ref="J55:M55"/>
    <mergeCell ref="N55:O55"/>
    <mergeCell ref="P55:R55"/>
    <mergeCell ref="A9:F9"/>
    <mergeCell ref="G8:G9"/>
    <mergeCell ref="B49:I49"/>
    <mergeCell ref="F41:R41"/>
    <mergeCell ref="A41:E41"/>
    <mergeCell ref="O35:P35"/>
    <mergeCell ref="K27:L27"/>
    <mergeCell ref="K29:L29"/>
    <mergeCell ref="K31:L31"/>
    <mergeCell ref="K33:L33"/>
    <mergeCell ref="I19:N19"/>
    <mergeCell ref="A21:R21"/>
    <mergeCell ref="O19:R19"/>
    <mergeCell ref="O20:R20"/>
    <mergeCell ref="I20:M20"/>
    <mergeCell ref="I24:J24"/>
    <mergeCell ref="J47:M47"/>
    <mergeCell ref="J48:M48"/>
    <mergeCell ref="P45:R45"/>
    <mergeCell ref="J49:M49"/>
    <mergeCell ref="P49:R49"/>
    <mergeCell ref="J45:M45"/>
    <mergeCell ref="N45:O45"/>
    <mergeCell ref="J46:M46"/>
    <mergeCell ref="N46:O46"/>
    <mergeCell ref="P46:R46"/>
    <mergeCell ref="P52:R52"/>
    <mergeCell ref="P48:R48"/>
    <mergeCell ref="P47:R47"/>
    <mergeCell ref="N48:O48"/>
    <mergeCell ref="N49:O49"/>
    <mergeCell ref="P50:R50"/>
    <mergeCell ref="P51:R51"/>
    <mergeCell ref="N47:O47"/>
    <mergeCell ref="N50:O50"/>
    <mergeCell ref="N51:O51"/>
    <mergeCell ref="A62:R62"/>
    <mergeCell ref="N59:O59"/>
    <mergeCell ref="P59:R59"/>
    <mergeCell ref="A57:A58"/>
    <mergeCell ref="B59:I59"/>
    <mergeCell ref="J59:M59"/>
    <mergeCell ref="N58:O58"/>
    <mergeCell ref="P57:R57"/>
    <mergeCell ref="J57:M57"/>
    <mergeCell ref="N57:O57"/>
    <mergeCell ref="P53:R53"/>
    <mergeCell ref="P54:R54"/>
    <mergeCell ref="B61:I61"/>
    <mergeCell ref="J61:M61"/>
    <mergeCell ref="N61:O61"/>
    <mergeCell ref="P61:R61"/>
    <mergeCell ref="B54:I54"/>
    <mergeCell ref="B56:I56"/>
    <mergeCell ref="J56:M56"/>
    <mergeCell ref="N56:O56"/>
    <mergeCell ref="A33:B33"/>
    <mergeCell ref="F33:G33"/>
    <mergeCell ref="P37:R38"/>
    <mergeCell ref="P60:R60"/>
    <mergeCell ref="B60:I60"/>
    <mergeCell ref="J60:M60"/>
    <mergeCell ref="N60:O60"/>
    <mergeCell ref="B57:H58"/>
    <mergeCell ref="P58:R58"/>
    <mergeCell ref="J58:M58"/>
    <mergeCell ref="A13:G13"/>
    <mergeCell ref="K25:L25"/>
    <mergeCell ref="A5:G5"/>
    <mergeCell ref="A6:G6"/>
    <mergeCell ref="A7:G7"/>
    <mergeCell ref="I5:O6"/>
    <mergeCell ref="I7:O8"/>
    <mergeCell ref="A10:G10"/>
    <mergeCell ref="K24:L24"/>
    <mergeCell ref="A19:H19"/>
    <mergeCell ref="A14:G15"/>
    <mergeCell ref="A16:G17"/>
    <mergeCell ref="H5:H17"/>
    <mergeCell ref="P5:R12"/>
    <mergeCell ref="P16:R17"/>
    <mergeCell ref="B24:D24"/>
    <mergeCell ref="I9:O9"/>
    <mergeCell ref="I10:O17"/>
    <mergeCell ref="A11:G11"/>
    <mergeCell ref="A12:G1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zoomScalePageLayoutView="0" workbookViewId="0" topLeftCell="A1">
      <selection activeCell="I44" sqref="I44:L44"/>
    </sheetView>
  </sheetViews>
  <sheetFormatPr defaultColWidth="9.140625" defaultRowHeight="12.75"/>
  <cols>
    <col min="1" max="1" width="4.7109375" style="6" customWidth="1"/>
    <col min="2" max="2" width="14.7109375" style="6" customWidth="1"/>
    <col min="3" max="3" width="0.85546875" style="6" customWidth="1"/>
    <col min="4" max="4" width="7.421875" style="6" customWidth="1"/>
    <col min="5" max="5" width="0.85546875" style="6" customWidth="1"/>
    <col min="6" max="6" width="16.7109375" style="6" customWidth="1"/>
    <col min="7" max="7" width="0.85546875" style="6" customWidth="1"/>
    <col min="8" max="8" width="10.28125" style="6" customWidth="1"/>
    <col min="9" max="9" width="0.85546875" style="6" customWidth="1"/>
    <col min="10" max="10" width="5.7109375" style="6" customWidth="1"/>
    <col min="11" max="11" width="0.85546875" style="6" customWidth="1"/>
    <col min="12" max="12" width="20.140625" style="6" customWidth="1"/>
    <col min="13" max="13" width="0.85546875" style="6" customWidth="1"/>
    <col min="14" max="14" width="4.28125" style="6" customWidth="1"/>
    <col min="15" max="15" width="7.421875" style="6" customWidth="1"/>
    <col min="16" max="16" width="0.85546875" style="6" customWidth="1"/>
    <col min="17" max="17" width="21.00390625" style="6" hidden="1" customWidth="1"/>
    <col min="18" max="18" width="2.7109375" style="6" customWidth="1"/>
    <col min="19" max="19" width="4.57421875" style="6" customWidth="1"/>
    <col min="20" max="20" width="6.140625" style="6" customWidth="1"/>
    <col min="21" max="16384" width="9.140625" style="6" customWidth="1"/>
  </cols>
  <sheetData>
    <row r="1" spans="1:20" ht="12" customHeight="1" thickBot="1">
      <c r="A1" s="447" t="s">
        <v>154</v>
      </c>
      <c r="B1" s="186"/>
      <c r="C1" s="186"/>
      <c r="D1" s="186"/>
      <c r="E1" s="186"/>
      <c r="F1" s="186"/>
      <c r="G1" s="448" t="s">
        <v>257</v>
      </c>
      <c r="H1" s="449"/>
      <c r="I1" s="449"/>
      <c r="J1" s="449"/>
      <c r="K1" s="449"/>
      <c r="L1" s="449"/>
      <c r="M1" s="449"/>
      <c r="N1" s="454" t="s">
        <v>22</v>
      </c>
      <c r="O1" s="278"/>
      <c r="P1" s="278"/>
      <c r="Q1" s="278"/>
      <c r="R1" s="553"/>
      <c r="S1" s="160">
        <v>1</v>
      </c>
      <c r="T1" s="17"/>
    </row>
    <row r="2" spans="1:20" ht="0.75" customHeight="1" thickBot="1">
      <c r="A2" s="13"/>
      <c r="B2" s="12"/>
      <c r="C2" s="12"/>
      <c r="D2" s="12"/>
      <c r="E2" s="12"/>
      <c r="F2" s="12"/>
      <c r="G2" s="449"/>
      <c r="H2" s="449"/>
      <c r="I2" s="449"/>
      <c r="J2" s="449"/>
      <c r="K2" s="449"/>
      <c r="L2" s="449"/>
      <c r="M2" s="449"/>
      <c r="N2" s="12"/>
      <c r="O2" s="12"/>
      <c r="P2" s="12"/>
      <c r="Q2" s="12"/>
      <c r="R2" s="12"/>
      <c r="S2" s="12"/>
      <c r="T2" s="17"/>
    </row>
    <row r="3" spans="1:20" s="30" customFormat="1" ht="12.75" customHeight="1" thickBot="1">
      <c r="A3" s="261" t="s">
        <v>166</v>
      </c>
      <c r="B3" s="260"/>
      <c r="C3" s="260"/>
      <c r="D3" s="260"/>
      <c r="E3" s="320"/>
      <c r="F3" s="138" t="s">
        <v>260</v>
      </c>
      <c r="G3" s="449"/>
      <c r="H3" s="449"/>
      <c r="I3" s="449"/>
      <c r="J3" s="449"/>
      <c r="K3" s="449"/>
      <c r="L3" s="449"/>
      <c r="M3" s="449"/>
      <c r="N3" s="454" t="s">
        <v>35</v>
      </c>
      <c r="O3" s="278"/>
      <c r="P3" s="278"/>
      <c r="Q3" s="278"/>
      <c r="R3" s="553"/>
      <c r="S3" s="21">
        <v>0</v>
      </c>
      <c r="T3" s="139"/>
    </row>
    <row r="4" spans="1:20" ht="3.75" customHeight="1">
      <c r="A4" s="454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7"/>
    </row>
    <row r="5" spans="1:25" ht="10.5" customHeight="1">
      <c r="A5" s="455" t="s">
        <v>36</v>
      </c>
      <c r="B5" s="186"/>
      <c r="C5" s="186"/>
      <c r="D5" s="186"/>
      <c r="E5" s="186"/>
      <c r="F5" s="186"/>
      <c r="G5" s="186"/>
      <c r="H5" s="186"/>
      <c r="I5" s="186"/>
      <c r="J5" s="567" t="s">
        <v>245</v>
      </c>
      <c r="K5" s="186"/>
      <c r="L5" s="186"/>
      <c r="M5" s="186"/>
      <c r="N5" s="186"/>
      <c r="O5" s="186"/>
      <c r="P5" s="186"/>
      <c r="Q5" s="186"/>
      <c r="R5" s="186"/>
      <c r="S5" s="186"/>
      <c r="T5" s="18"/>
      <c r="Y5" s="15"/>
    </row>
    <row r="6" spans="1:25" ht="10.5" customHeight="1">
      <c r="A6" s="455" t="s">
        <v>145</v>
      </c>
      <c r="B6" s="186"/>
      <c r="C6" s="186"/>
      <c r="D6" s="186"/>
      <c r="E6" s="186"/>
      <c r="F6" s="186"/>
      <c r="G6" s="186"/>
      <c r="H6" s="186"/>
      <c r="I6" s="186"/>
      <c r="J6" s="551" t="s">
        <v>170</v>
      </c>
      <c r="K6" s="474"/>
      <c r="L6" s="474"/>
      <c r="M6" s="474"/>
      <c r="N6" s="474"/>
      <c r="O6" s="474"/>
      <c r="P6" s="474"/>
      <c r="Q6" s="474"/>
      <c r="R6" s="474"/>
      <c r="S6" s="474"/>
      <c r="T6" s="18"/>
      <c r="Y6" s="8"/>
    </row>
    <row r="7" spans="1:20" ht="10.5" customHeight="1">
      <c r="A7" s="455" t="s">
        <v>167</v>
      </c>
      <c r="B7" s="186"/>
      <c r="C7" s="186"/>
      <c r="D7" s="186"/>
      <c r="E7" s="186"/>
      <c r="F7" s="186"/>
      <c r="G7" s="186"/>
      <c r="H7" s="186"/>
      <c r="I7" s="186"/>
      <c r="J7" s="473" t="s">
        <v>148</v>
      </c>
      <c r="K7" s="474"/>
      <c r="L7" s="474"/>
      <c r="M7" s="474"/>
      <c r="N7" s="474"/>
      <c r="O7" s="474"/>
      <c r="P7" s="474"/>
      <c r="Q7" s="474"/>
      <c r="R7" s="474"/>
      <c r="S7" s="474"/>
      <c r="T7" s="18"/>
    </row>
    <row r="8" spans="1:20" ht="10.5" customHeight="1">
      <c r="A8" s="444" t="s">
        <v>248</v>
      </c>
      <c r="B8" s="208"/>
      <c r="C8" s="208"/>
      <c r="D8" s="208"/>
      <c r="E8" s="208"/>
      <c r="F8" s="208"/>
      <c r="G8" s="208"/>
      <c r="H8" s="208"/>
      <c r="I8" s="208"/>
      <c r="J8" s="473" t="s">
        <v>149</v>
      </c>
      <c r="K8" s="474"/>
      <c r="L8" s="474"/>
      <c r="M8" s="474"/>
      <c r="N8" s="474"/>
      <c r="O8" s="474"/>
      <c r="P8" s="474"/>
      <c r="Q8" s="474"/>
      <c r="R8" s="474"/>
      <c r="S8" s="474"/>
      <c r="T8" s="18"/>
    </row>
    <row r="9" spans="1:20" ht="10.5" customHeight="1">
      <c r="A9" s="208"/>
      <c r="B9" s="208"/>
      <c r="C9" s="208"/>
      <c r="D9" s="208"/>
      <c r="E9" s="208"/>
      <c r="F9" s="208"/>
      <c r="G9" s="208"/>
      <c r="H9" s="208"/>
      <c r="I9" s="208"/>
      <c r="J9" s="551" t="s">
        <v>150</v>
      </c>
      <c r="K9" s="552"/>
      <c r="L9" s="552"/>
      <c r="M9" s="552"/>
      <c r="N9" s="552"/>
      <c r="O9" s="552"/>
      <c r="P9" s="552"/>
      <c r="Q9" s="552"/>
      <c r="R9" s="552"/>
      <c r="S9" s="552"/>
      <c r="T9" s="18"/>
    </row>
    <row r="10" spans="1:20" ht="10.5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473" t="s">
        <v>169</v>
      </c>
      <c r="K10" s="474"/>
      <c r="L10" s="474"/>
      <c r="M10" s="474"/>
      <c r="N10" s="474"/>
      <c r="O10" s="474"/>
      <c r="P10" s="474"/>
      <c r="Q10" s="474"/>
      <c r="R10" s="474"/>
      <c r="S10" s="474"/>
      <c r="T10" s="18"/>
    </row>
    <row r="11" spans="1:20" ht="10.5" customHeight="1">
      <c r="A11" s="455" t="s">
        <v>249</v>
      </c>
      <c r="B11" s="391"/>
      <c r="C11" s="391"/>
      <c r="D11" s="391"/>
      <c r="E11" s="391"/>
      <c r="F11" s="391"/>
      <c r="G11" s="391"/>
      <c r="H11" s="391"/>
      <c r="I11" s="391"/>
      <c r="J11" s="551" t="s">
        <v>151</v>
      </c>
      <c r="K11" s="552"/>
      <c r="L11" s="552"/>
      <c r="M11" s="552"/>
      <c r="N11" s="552"/>
      <c r="O11" s="552"/>
      <c r="P11" s="552"/>
      <c r="Q11" s="552"/>
      <c r="R11" s="552"/>
      <c r="S11" s="552"/>
      <c r="T11" s="18"/>
    </row>
    <row r="12" spans="1:20" ht="10.5" customHeight="1">
      <c r="A12" s="455" t="s">
        <v>250</v>
      </c>
      <c r="B12" s="391"/>
      <c r="C12" s="391"/>
      <c r="D12" s="391"/>
      <c r="E12" s="391"/>
      <c r="F12" s="391"/>
      <c r="G12" s="391"/>
      <c r="H12" s="391"/>
      <c r="I12" s="391"/>
      <c r="J12" s="473" t="s">
        <v>152</v>
      </c>
      <c r="K12" s="474"/>
      <c r="L12" s="474"/>
      <c r="M12" s="474"/>
      <c r="N12" s="474"/>
      <c r="O12" s="474"/>
      <c r="P12" s="474"/>
      <c r="Q12" s="474"/>
      <c r="R12" s="474"/>
      <c r="S12" s="474"/>
      <c r="T12" s="18"/>
    </row>
    <row r="13" spans="1:20" ht="10.5" customHeight="1">
      <c r="A13" s="454" t="s">
        <v>146</v>
      </c>
      <c r="B13" s="454"/>
      <c r="C13" s="454"/>
      <c r="D13" s="454"/>
      <c r="E13" s="454"/>
      <c r="F13" s="454"/>
      <c r="G13" s="454"/>
      <c r="H13" s="454"/>
      <c r="I13" s="454"/>
      <c r="J13" s="473" t="s">
        <v>153</v>
      </c>
      <c r="K13" s="474"/>
      <c r="L13" s="474"/>
      <c r="M13" s="474"/>
      <c r="N13" s="474"/>
      <c r="O13" s="474"/>
      <c r="P13" s="474"/>
      <c r="Q13" s="474"/>
      <c r="R13" s="474"/>
      <c r="S13" s="474"/>
      <c r="T13" s="18"/>
    </row>
    <row r="14" spans="1:20" ht="10.5" customHeight="1" thickBot="1">
      <c r="A14" s="455" t="s">
        <v>147</v>
      </c>
      <c r="B14" s="186"/>
      <c r="C14" s="186"/>
      <c r="D14" s="186"/>
      <c r="E14" s="186"/>
      <c r="F14" s="186"/>
      <c r="G14" s="186"/>
      <c r="H14" s="186"/>
      <c r="I14" s="12"/>
      <c r="J14" s="473" t="s">
        <v>168</v>
      </c>
      <c r="K14" s="474"/>
      <c r="L14" s="474"/>
      <c r="M14" s="474"/>
      <c r="N14" s="474"/>
      <c r="O14" s="474"/>
      <c r="P14" s="474"/>
      <c r="Q14" s="474"/>
      <c r="R14" s="474"/>
      <c r="S14" s="474"/>
      <c r="T14" s="18"/>
    </row>
    <row r="15" spans="1:20" ht="10.5" customHeight="1">
      <c r="A15" s="433" t="s">
        <v>251</v>
      </c>
      <c r="B15" s="186"/>
      <c r="C15" s="186"/>
      <c r="D15" s="186"/>
      <c r="E15" s="186"/>
      <c r="F15" s="186"/>
      <c r="G15" s="186"/>
      <c r="H15" s="186"/>
      <c r="I15" s="12"/>
      <c r="J15" s="578" t="s">
        <v>196</v>
      </c>
      <c r="K15" s="579"/>
      <c r="L15" s="579"/>
      <c r="M15" s="579"/>
      <c r="N15" s="579"/>
      <c r="O15" s="580"/>
      <c r="P15" s="572"/>
      <c r="Q15" s="573"/>
      <c r="R15" s="574"/>
      <c r="S15" s="581"/>
      <c r="T15" s="18"/>
    </row>
    <row r="16" spans="1:20" ht="10.5" customHeight="1" thickBot="1">
      <c r="A16" s="335" t="s">
        <v>254</v>
      </c>
      <c r="B16" s="208"/>
      <c r="C16" s="208"/>
      <c r="D16" s="208"/>
      <c r="E16" s="208"/>
      <c r="F16" s="208"/>
      <c r="G16" s="456"/>
      <c r="H16" s="13"/>
      <c r="I16" s="89"/>
      <c r="J16" s="579"/>
      <c r="K16" s="579"/>
      <c r="L16" s="579"/>
      <c r="M16" s="579"/>
      <c r="N16" s="579"/>
      <c r="O16" s="580"/>
      <c r="P16" s="575"/>
      <c r="Q16" s="576"/>
      <c r="R16" s="577"/>
      <c r="S16" s="581"/>
      <c r="T16" s="18"/>
    </row>
    <row r="17" spans="1:20" ht="10.5" customHeight="1">
      <c r="A17" s="208"/>
      <c r="B17" s="208"/>
      <c r="C17" s="208"/>
      <c r="D17" s="208"/>
      <c r="E17" s="208"/>
      <c r="F17" s="208"/>
      <c r="G17" s="456"/>
      <c r="H17" s="333" t="s">
        <v>255</v>
      </c>
      <c r="I17" s="333"/>
      <c r="J17" s="333"/>
      <c r="K17" s="333"/>
      <c r="L17" s="333"/>
      <c r="M17" s="333"/>
      <c r="N17" s="140"/>
      <c r="O17" s="140"/>
      <c r="P17" s="140"/>
      <c r="Q17" s="140"/>
      <c r="R17" s="140"/>
      <c r="S17" s="140"/>
      <c r="T17" s="17"/>
    </row>
    <row r="18" spans="1:21" ht="10.5" customHeight="1" thickBot="1">
      <c r="A18" s="444" t="s">
        <v>253</v>
      </c>
      <c r="B18" s="208"/>
      <c r="C18" s="208"/>
      <c r="D18" s="208"/>
      <c r="E18" s="208"/>
      <c r="F18" s="208"/>
      <c r="G18" s="456"/>
      <c r="H18" s="333"/>
      <c r="I18" s="333"/>
      <c r="J18" s="333"/>
      <c r="K18" s="333"/>
      <c r="L18" s="333"/>
      <c r="M18" s="333"/>
      <c r="N18" s="22" t="s">
        <v>19</v>
      </c>
      <c r="O18" s="22" t="s">
        <v>20</v>
      </c>
      <c r="P18" s="566" t="s">
        <v>21</v>
      </c>
      <c r="Q18" s="566"/>
      <c r="R18" s="566"/>
      <c r="S18" s="566"/>
      <c r="T18" s="18"/>
      <c r="U18" s="19"/>
    </row>
    <row r="19" spans="1:21" ht="10.5" customHeight="1">
      <c r="A19" s="208"/>
      <c r="B19" s="208"/>
      <c r="C19" s="208"/>
      <c r="D19" s="208"/>
      <c r="E19" s="208"/>
      <c r="F19" s="208"/>
      <c r="G19" s="456"/>
      <c r="H19" s="333"/>
      <c r="I19" s="333"/>
      <c r="J19" s="333"/>
      <c r="K19" s="333"/>
      <c r="L19" s="333"/>
      <c r="M19" s="333"/>
      <c r="N19" s="539"/>
      <c r="O19" s="540"/>
      <c r="P19" s="540"/>
      <c r="Q19" s="540"/>
      <c r="R19" s="540"/>
      <c r="S19" s="541"/>
      <c r="T19" s="18"/>
      <c r="U19" s="19"/>
    </row>
    <row r="20" spans="1:21" ht="10.5" customHeight="1" thickBot="1">
      <c r="A20" s="444" t="s">
        <v>252</v>
      </c>
      <c r="B20" s="208"/>
      <c r="C20" s="208"/>
      <c r="D20" s="208"/>
      <c r="E20" s="208"/>
      <c r="F20" s="208"/>
      <c r="G20" s="456"/>
      <c r="H20" s="333"/>
      <c r="I20" s="333"/>
      <c r="J20" s="333"/>
      <c r="K20" s="333"/>
      <c r="L20" s="333"/>
      <c r="M20" s="333"/>
      <c r="N20" s="542"/>
      <c r="O20" s="543"/>
      <c r="P20" s="543"/>
      <c r="Q20" s="543"/>
      <c r="R20" s="543"/>
      <c r="S20" s="544"/>
      <c r="T20" s="18"/>
      <c r="U20" s="19"/>
    </row>
    <row r="21" spans="1:21" ht="37.5" customHeight="1">
      <c r="A21" s="13"/>
      <c r="B21" s="13"/>
      <c r="C21" s="13"/>
      <c r="D21" s="13"/>
      <c r="E21" s="13"/>
      <c r="F21" s="13"/>
      <c r="G21" s="456"/>
      <c r="H21" s="333"/>
      <c r="I21" s="333"/>
      <c r="J21" s="333"/>
      <c r="K21" s="333"/>
      <c r="L21" s="333"/>
      <c r="M21" s="333"/>
      <c r="N21" s="527"/>
      <c r="O21" s="528"/>
      <c r="P21" s="528"/>
      <c r="Q21" s="528"/>
      <c r="R21" s="528"/>
      <c r="S21" s="528"/>
      <c r="T21" s="18"/>
      <c r="U21" s="19"/>
    </row>
    <row r="22" spans="1:21" ht="10.5" customHeight="1" thickBot="1">
      <c r="A22" s="454" t="s">
        <v>37</v>
      </c>
      <c r="B22" s="454"/>
      <c r="C22" s="454"/>
      <c r="D22" s="454"/>
      <c r="E22" s="454"/>
      <c r="F22" s="454"/>
      <c r="G22" s="454"/>
      <c r="H22" s="13" t="s">
        <v>38</v>
      </c>
      <c r="I22" s="13"/>
      <c r="J22" s="13"/>
      <c r="K22" s="13"/>
      <c r="L22" s="13"/>
      <c r="M22" s="13"/>
      <c r="N22" s="454" t="s">
        <v>39</v>
      </c>
      <c r="O22" s="278"/>
      <c r="P22" s="278"/>
      <c r="Q22" s="278"/>
      <c r="R22" s="278"/>
      <c r="S22" s="278"/>
      <c r="T22" s="18"/>
      <c r="U22" s="19"/>
    </row>
    <row r="23" spans="1:20" ht="15" customHeight="1" thickBot="1">
      <c r="A23" s="530">
        <f>1!A43</f>
        <v>0</v>
      </c>
      <c r="B23" s="531"/>
      <c r="C23" s="531"/>
      <c r="D23" s="531"/>
      <c r="E23" s="531"/>
      <c r="F23" s="532"/>
      <c r="G23" s="2"/>
      <c r="H23" s="530">
        <f>+A23</f>
        <v>0</v>
      </c>
      <c r="I23" s="531"/>
      <c r="J23" s="531"/>
      <c r="K23" s="531"/>
      <c r="L23" s="532"/>
      <c r="M23" s="2"/>
      <c r="N23" s="530">
        <f>+POZ1!O20</f>
        <v>0</v>
      </c>
      <c r="O23" s="531"/>
      <c r="P23" s="531"/>
      <c r="Q23" s="531"/>
      <c r="R23" s="531"/>
      <c r="S23" s="532"/>
      <c r="T23" s="17"/>
    </row>
    <row r="24" spans="1:20" ht="3" customHeight="1">
      <c r="A24" s="280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17"/>
    </row>
    <row r="25" spans="1:20" ht="10.5" customHeight="1">
      <c r="A25" s="454" t="s">
        <v>171</v>
      </c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17"/>
    </row>
    <row r="26" spans="1:20" ht="3" customHeight="1">
      <c r="A26" s="280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17"/>
    </row>
    <row r="27" spans="1:20" ht="45.75" customHeight="1" thickBot="1">
      <c r="A27" s="546" t="s">
        <v>44</v>
      </c>
      <c r="B27" s="412"/>
      <c r="C27" s="412"/>
      <c r="D27" s="143" t="s">
        <v>45</v>
      </c>
      <c r="E27" s="142"/>
      <c r="F27" s="156" t="s">
        <v>197</v>
      </c>
      <c r="G27" s="142"/>
      <c r="H27" s="445" t="s">
        <v>256</v>
      </c>
      <c r="I27" s="446"/>
      <c r="J27" s="141" t="s">
        <v>46</v>
      </c>
      <c r="K27" s="142"/>
      <c r="L27" s="141" t="s">
        <v>172</v>
      </c>
      <c r="M27" s="142"/>
      <c r="N27" s="546" t="s">
        <v>47</v>
      </c>
      <c r="O27" s="547"/>
      <c r="P27" s="142"/>
      <c r="Q27" s="142"/>
      <c r="R27" s="546" t="s">
        <v>173</v>
      </c>
      <c r="S27" s="547"/>
      <c r="T27" s="17"/>
    </row>
    <row r="28" spans="1:20" ht="15" customHeight="1" thickBot="1">
      <c r="A28" s="537"/>
      <c r="B28" s="538"/>
      <c r="C28" s="23"/>
      <c r="D28" s="40"/>
      <c r="E28" s="23"/>
      <c r="F28" s="40"/>
      <c r="G28" s="23"/>
      <c r="H28" s="21"/>
      <c r="I28" s="23"/>
      <c r="J28" s="5"/>
      <c r="K28" s="23"/>
      <c r="L28" s="42"/>
      <c r="M28" s="23"/>
      <c r="N28" s="477"/>
      <c r="O28" s="478"/>
      <c r="P28" s="23"/>
      <c r="Q28" s="23"/>
      <c r="R28" s="477"/>
      <c r="S28" s="478"/>
      <c r="T28" s="17"/>
    </row>
    <row r="29" spans="1:20" ht="3" customHeight="1" thickBot="1">
      <c r="A29" s="548"/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17"/>
    </row>
    <row r="30" spans="1:20" ht="15" customHeight="1" thickBot="1">
      <c r="A30" s="537"/>
      <c r="B30" s="538"/>
      <c r="C30" s="23"/>
      <c r="D30" s="40"/>
      <c r="E30" s="23"/>
      <c r="F30" s="40"/>
      <c r="G30" s="23"/>
      <c r="H30" s="5"/>
      <c r="I30" s="23"/>
      <c r="J30" s="5"/>
      <c r="K30" s="23"/>
      <c r="L30" s="42"/>
      <c r="M30" s="23"/>
      <c r="N30" s="477"/>
      <c r="O30" s="478"/>
      <c r="P30" s="23"/>
      <c r="Q30" s="23"/>
      <c r="R30" s="477"/>
      <c r="S30" s="478"/>
      <c r="T30" s="17"/>
    </row>
    <row r="31" spans="1:20" ht="3" customHeight="1" thickBot="1">
      <c r="A31" s="548"/>
      <c r="B31" s="548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17"/>
    </row>
    <row r="32" spans="1:20" ht="15" customHeight="1" thickBot="1">
      <c r="A32" s="537"/>
      <c r="B32" s="538"/>
      <c r="C32" s="23"/>
      <c r="D32" s="40"/>
      <c r="E32" s="23"/>
      <c r="F32" s="40"/>
      <c r="G32" s="23"/>
      <c r="H32" s="5"/>
      <c r="I32" s="23"/>
      <c r="J32" s="5"/>
      <c r="K32" s="23"/>
      <c r="L32" s="42"/>
      <c r="M32" s="23"/>
      <c r="N32" s="477"/>
      <c r="O32" s="478"/>
      <c r="P32" s="23"/>
      <c r="Q32" s="23"/>
      <c r="R32" s="477"/>
      <c r="S32" s="478"/>
      <c r="T32" s="17"/>
    </row>
    <row r="33" spans="1:20" ht="3" customHeight="1" thickBot="1">
      <c r="A33" s="549"/>
      <c r="B33" s="550"/>
      <c r="C33" s="550"/>
      <c r="D33" s="550"/>
      <c r="E33" s="550"/>
      <c r="F33" s="550"/>
      <c r="G33" s="550"/>
      <c r="H33" s="550"/>
      <c r="I33" s="550"/>
      <c r="J33" s="550"/>
      <c r="K33" s="550"/>
      <c r="L33" s="550"/>
      <c r="M33" s="550"/>
      <c r="N33" s="550"/>
      <c r="O33" s="550"/>
      <c r="P33" s="550"/>
      <c r="Q33" s="550"/>
      <c r="R33" s="550"/>
      <c r="S33" s="550"/>
      <c r="T33" s="17"/>
    </row>
    <row r="34" spans="1:20" ht="15" customHeight="1" thickBot="1">
      <c r="A34" s="537"/>
      <c r="B34" s="538"/>
      <c r="C34" s="23"/>
      <c r="D34" s="40"/>
      <c r="E34" s="23"/>
      <c r="F34" s="40"/>
      <c r="G34" s="23"/>
      <c r="H34" s="5"/>
      <c r="I34" s="23"/>
      <c r="J34" s="21"/>
      <c r="K34" s="23"/>
      <c r="L34" s="42"/>
      <c r="M34" s="23"/>
      <c r="N34" s="545"/>
      <c r="O34" s="478"/>
      <c r="P34" s="23"/>
      <c r="Q34" s="23"/>
      <c r="R34" s="477"/>
      <c r="S34" s="478"/>
      <c r="T34" s="17"/>
    </row>
    <row r="35" spans="1:20" ht="3" customHeight="1" thickBot="1">
      <c r="A35" s="280"/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17"/>
    </row>
    <row r="36" spans="1:20" ht="21" customHeight="1" thickBot="1">
      <c r="A36" s="322" t="s">
        <v>174</v>
      </c>
      <c r="B36" s="536"/>
      <c r="C36" s="536"/>
      <c r="D36" s="536"/>
      <c r="E36" s="536"/>
      <c r="F36" s="536"/>
      <c r="G36" s="536"/>
      <c r="H36" s="536"/>
      <c r="I36" s="536"/>
      <c r="J36" s="536"/>
      <c r="K36" s="24"/>
      <c r="L36" s="533">
        <f>+L34+L32+L30+L28</f>
        <v>0</v>
      </c>
      <c r="M36" s="534"/>
      <c r="N36" s="535"/>
      <c r="O36" s="454"/>
      <c r="P36" s="391"/>
      <c r="Q36" s="391"/>
      <c r="R36" s="391"/>
      <c r="S36" s="391"/>
      <c r="T36" s="17"/>
    </row>
    <row r="37" spans="1:20" ht="3" customHeight="1" thickBot="1">
      <c r="A37" s="454"/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17"/>
    </row>
    <row r="38" spans="1:20" ht="10.5" customHeight="1">
      <c r="A38" s="568" t="s">
        <v>175</v>
      </c>
      <c r="B38" s="569"/>
      <c r="C38" s="570"/>
      <c r="D38" s="570"/>
      <c r="E38" s="570"/>
      <c r="F38" s="571"/>
      <c r="G38" s="558"/>
      <c r="H38" s="559"/>
      <c r="I38" s="559"/>
      <c r="J38" s="559"/>
      <c r="K38" s="559"/>
      <c r="L38" s="559"/>
      <c r="M38" s="559"/>
      <c r="N38" s="559"/>
      <c r="O38" s="559"/>
      <c r="P38" s="559"/>
      <c r="Q38" s="559"/>
      <c r="R38" s="559"/>
      <c r="S38" s="560"/>
      <c r="T38" s="17"/>
    </row>
    <row r="39" spans="1:19" s="25" customFormat="1" ht="24" customHeight="1" thickBot="1">
      <c r="A39" s="569"/>
      <c r="B39" s="569"/>
      <c r="C39" s="570"/>
      <c r="D39" s="570"/>
      <c r="E39" s="570"/>
      <c r="F39" s="571"/>
      <c r="G39" s="561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3"/>
    </row>
    <row r="40" spans="1:20" ht="3" customHeight="1" thickBot="1">
      <c r="A40" s="556"/>
      <c r="B40" s="280"/>
      <c r="C40" s="280"/>
      <c r="D40" s="280"/>
      <c r="E40" s="280"/>
      <c r="F40" s="280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7"/>
      <c r="S40" s="557"/>
      <c r="T40" s="18"/>
    </row>
    <row r="41" spans="1:20" ht="21.75" customHeight="1" thickBot="1">
      <c r="A41" s="108" t="s">
        <v>29</v>
      </c>
      <c r="B41" s="475" t="s">
        <v>115</v>
      </c>
      <c r="C41" s="475"/>
      <c r="D41" s="475"/>
      <c r="E41" s="475"/>
      <c r="F41" s="475"/>
      <c r="G41" s="475"/>
      <c r="H41" s="475"/>
      <c r="I41" s="475" t="s">
        <v>30</v>
      </c>
      <c r="J41" s="475"/>
      <c r="K41" s="475"/>
      <c r="L41" s="475"/>
      <c r="M41" s="471" t="s">
        <v>40</v>
      </c>
      <c r="N41" s="472"/>
      <c r="O41" s="475" t="s">
        <v>32</v>
      </c>
      <c r="P41" s="475"/>
      <c r="Q41" s="475"/>
      <c r="R41" s="475"/>
      <c r="S41" s="476"/>
      <c r="T41" s="18"/>
    </row>
    <row r="42" spans="1:20" ht="21.75" customHeight="1">
      <c r="A42" s="144">
        <v>309</v>
      </c>
      <c r="B42" s="457" t="s">
        <v>258</v>
      </c>
      <c r="C42" s="457"/>
      <c r="D42" s="457"/>
      <c r="E42" s="457"/>
      <c r="F42" s="457"/>
      <c r="G42" s="457"/>
      <c r="H42" s="457"/>
      <c r="I42" s="458">
        <f>+IF(OR(EXACT(F3,"R"),EXACT(F3,"S"),EXACT(F3,"T"),EXACT(F3,"U"),EXACT(F3,"V"),EXACT(F3,"Z")),+L36,0)</f>
        <v>0</v>
      </c>
      <c r="J42" s="458"/>
      <c r="K42" s="458"/>
      <c r="L42" s="458"/>
      <c r="M42" s="467" t="s">
        <v>163</v>
      </c>
      <c r="N42" s="468"/>
      <c r="O42" s="459"/>
      <c r="P42" s="460"/>
      <c r="Q42" s="460"/>
      <c r="R42" s="460"/>
      <c r="S42" s="461"/>
      <c r="T42" s="18"/>
    </row>
    <row r="43" spans="1:20" ht="21.75" customHeight="1" thickBot="1">
      <c r="A43" s="145">
        <v>310</v>
      </c>
      <c r="B43" s="462" t="s">
        <v>259</v>
      </c>
      <c r="C43" s="462"/>
      <c r="D43" s="462"/>
      <c r="E43" s="462"/>
      <c r="F43" s="462"/>
      <c r="G43" s="462"/>
      <c r="H43" s="462"/>
      <c r="I43" s="463">
        <f>+IF(I42&gt;0,1.2,0)</f>
        <v>0</v>
      </c>
      <c r="J43" s="463"/>
      <c r="K43" s="463"/>
      <c r="L43" s="463"/>
      <c r="M43" s="469"/>
      <c r="N43" s="470"/>
      <c r="O43" s="464"/>
      <c r="P43" s="465"/>
      <c r="Q43" s="465"/>
      <c r="R43" s="465"/>
      <c r="S43" s="466"/>
      <c r="T43" s="18"/>
    </row>
    <row r="44" spans="1:20" ht="32.25" customHeight="1">
      <c r="A44" s="109">
        <v>311</v>
      </c>
      <c r="B44" s="479" t="s">
        <v>262</v>
      </c>
      <c r="C44" s="479"/>
      <c r="D44" s="479"/>
      <c r="E44" s="479"/>
      <c r="F44" s="479"/>
      <c r="G44" s="479"/>
      <c r="H44" s="479"/>
      <c r="I44" s="480">
        <f>+CEILING(IF(I42&gt;0,+I43*I42,L36),1)</f>
        <v>0</v>
      </c>
      <c r="J44" s="480"/>
      <c r="K44" s="480"/>
      <c r="L44" s="480"/>
      <c r="M44" s="484" t="s">
        <v>163</v>
      </c>
      <c r="N44" s="485"/>
      <c r="O44" s="481"/>
      <c r="P44" s="482"/>
      <c r="Q44" s="482"/>
      <c r="R44" s="482"/>
      <c r="S44" s="483"/>
      <c r="T44" s="18"/>
    </row>
    <row r="45" spans="1:20" ht="15" customHeight="1">
      <c r="A45" s="35">
        <v>312</v>
      </c>
      <c r="B45" s="363" t="s">
        <v>261</v>
      </c>
      <c r="C45" s="363"/>
      <c r="D45" s="363"/>
      <c r="E45" s="363"/>
      <c r="F45" s="363"/>
      <c r="G45" s="363"/>
      <c r="H45" s="363"/>
      <c r="I45" s="387">
        <v>0</v>
      </c>
      <c r="J45" s="387"/>
      <c r="K45" s="387"/>
      <c r="L45" s="387"/>
      <c r="M45" s="486" t="s">
        <v>164</v>
      </c>
      <c r="N45" s="487"/>
      <c r="O45" s="384"/>
      <c r="P45" s="354"/>
      <c r="Q45" s="354"/>
      <c r="R45" s="354"/>
      <c r="S45" s="355"/>
      <c r="T45" s="18"/>
    </row>
    <row r="46" spans="1:20" ht="33" customHeight="1">
      <c r="A46" s="35">
        <v>313</v>
      </c>
      <c r="B46" s="363" t="s">
        <v>265</v>
      </c>
      <c r="C46" s="363"/>
      <c r="D46" s="363"/>
      <c r="E46" s="363"/>
      <c r="F46" s="363"/>
      <c r="G46" s="363"/>
      <c r="H46" s="363"/>
      <c r="I46" s="488">
        <v>0</v>
      </c>
      <c r="J46" s="488"/>
      <c r="K46" s="488"/>
      <c r="L46" s="488"/>
      <c r="M46" s="490"/>
      <c r="N46" s="487"/>
      <c r="O46" s="384"/>
      <c r="P46" s="354"/>
      <c r="Q46" s="354"/>
      <c r="R46" s="354"/>
      <c r="S46" s="355"/>
      <c r="T46" s="18"/>
    </row>
    <row r="47" spans="1:20" ht="33" customHeight="1">
      <c r="A47" s="35">
        <v>314</v>
      </c>
      <c r="B47" s="363" t="s">
        <v>264</v>
      </c>
      <c r="C47" s="363"/>
      <c r="D47" s="363"/>
      <c r="E47" s="363"/>
      <c r="F47" s="363"/>
      <c r="G47" s="363"/>
      <c r="H47" s="363"/>
      <c r="I47" s="489">
        <f>+I46*1.4</f>
        <v>0</v>
      </c>
      <c r="J47" s="489"/>
      <c r="K47" s="489"/>
      <c r="L47" s="489"/>
      <c r="M47" s="491" t="s">
        <v>33</v>
      </c>
      <c r="N47" s="487"/>
      <c r="O47" s="384"/>
      <c r="P47" s="354"/>
      <c r="Q47" s="354"/>
      <c r="R47" s="354"/>
      <c r="S47" s="355"/>
      <c r="T47" s="18"/>
    </row>
    <row r="48" spans="1:20" ht="21.75" customHeight="1">
      <c r="A48" s="35">
        <v>315</v>
      </c>
      <c r="B48" s="363" t="s">
        <v>263</v>
      </c>
      <c r="C48" s="363"/>
      <c r="D48" s="363"/>
      <c r="E48" s="363"/>
      <c r="F48" s="363"/>
      <c r="G48" s="363"/>
      <c r="H48" s="363"/>
      <c r="I48" s="423">
        <v>0</v>
      </c>
      <c r="J48" s="423"/>
      <c r="K48" s="423"/>
      <c r="L48" s="423"/>
      <c r="M48" s="490"/>
      <c r="N48" s="487"/>
      <c r="O48" s="384"/>
      <c r="P48" s="354"/>
      <c r="Q48" s="354"/>
      <c r="R48" s="354"/>
      <c r="S48" s="355"/>
      <c r="T48" s="18"/>
    </row>
    <row r="49" spans="1:20" ht="21.75" customHeight="1">
      <c r="A49" s="35">
        <v>316</v>
      </c>
      <c r="B49" s="363" t="s">
        <v>266</v>
      </c>
      <c r="C49" s="363"/>
      <c r="D49" s="363"/>
      <c r="E49" s="363"/>
      <c r="F49" s="363"/>
      <c r="G49" s="363"/>
      <c r="H49" s="363"/>
      <c r="I49" s="492">
        <f>+CEILING(+IF(I48&gt;0,I48*(I45+I47),I45+I47),0.01)</f>
        <v>0</v>
      </c>
      <c r="J49" s="492"/>
      <c r="K49" s="492"/>
      <c r="L49" s="492"/>
      <c r="M49" s="486" t="s">
        <v>164</v>
      </c>
      <c r="N49" s="487"/>
      <c r="O49" s="384"/>
      <c r="P49" s="354"/>
      <c r="Q49" s="354"/>
      <c r="R49" s="354"/>
      <c r="S49" s="355"/>
      <c r="T49" s="18"/>
    </row>
    <row r="50" spans="1:20" ht="21.75" customHeight="1">
      <c r="A50" s="35">
        <v>317</v>
      </c>
      <c r="B50" s="421" t="s">
        <v>267</v>
      </c>
      <c r="C50" s="422"/>
      <c r="D50" s="422"/>
      <c r="E50" s="422"/>
      <c r="F50" s="422"/>
      <c r="G50" s="422"/>
      <c r="H50" s="422"/>
      <c r="I50" s="496">
        <f>+CEILING(I49*I44,1)</f>
        <v>0</v>
      </c>
      <c r="J50" s="496"/>
      <c r="K50" s="496"/>
      <c r="L50" s="496"/>
      <c r="M50" s="494" t="s">
        <v>33</v>
      </c>
      <c r="N50" s="495"/>
      <c r="O50" s="384"/>
      <c r="P50" s="354"/>
      <c r="Q50" s="354"/>
      <c r="R50" s="354"/>
      <c r="S50" s="355"/>
      <c r="T50" s="18"/>
    </row>
    <row r="51" spans="1:20" ht="32.25" customHeight="1">
      <c r="A51" s="35">
        <v>318</v>
      </c>
      <c r="B51" s="363" t="s">
        <v>268</v>
      </c>
      <c r="C51" s="363"/>
      <c r="D51" s="363"/>
      <c r="E51" s="363"/>
      <c r="F51" s="363"/>
      <c r="G51" s="363"/>
      <c r="H51" s="363"/>
      <c r="I51" s="493">
        <v>0</v>
      </c>
      <c r="J51" s="493"/>
      <c r="K51" s="493"/>
      <c r="L51" s="493"/>
      <c r="M51" s="484" t="s">
        <v>163</v>
      </c>
      <c r="N51" s="485"/>
      <c r="O51" s="384"/>
      <c r="P51" s="354"/>
      <c r="Q51" s="354"/>
      <c r="R51" s="354"/>
      <c r="S51" s="355"/>
      <c r="T51" s="18"/>
    </row>
    <row r="52" spans="1:20" ht="33" customHeight="1">
      <c r="A52" s="35">
        <v>319</v>
      </c>
      <c r="B52" s="363" t="s">
        <v>269</v>
      </c>
      <c r="C52" s="363"/>
      <c r="D52" s="363"/>
      <c r="E52" s="363"/>
      <c r="F52" s="363"/>
      <c r="G52" s="363"/>
      <c r="H52" s="363"/>
      <c r="I52" s="488">
        <f>+CEILING(2*I51,1)</f>
        <v>0</v>
      </c>
      <c r="J52" s="488"/>
      <c r="K52" s="488"/>
      <c r="L52" s="488"/>
      <c r="M52" s="491" t="s">
        <v>33</v>
      </c>
      <c r="N52" s="487"/>
      <c r="O52" s="384"/>
      <c r="P52" s="354"/>
      <c r="Q52" s="354"/>
      <c r="R52" s="354"/>
      <c r="S52" s="355"/>
      <c r="T52" s="17"/>
    </row>
    <row r="53" spans="1:20" ht="32.25" customHeight="1">
      <c r="A53" s="35">
        <v>320</v>
      </c>
      <c r="B53" s="363" t="s">
        <v>270</v>
      </c>
      <c r="C53" s="363"/>
      <c r="D53" s="363"/>
      <c r="E53" s="363"/>
      <c r="F53" s="363"/>
      <c r="G53" s="363"/>
      <c r="H53" s="363"/>
      <c r="I53" s="387">
        <v>0</v>
      </c>
      <c r="J53" s="387"/>
      <c r="K53" s="387"/>
      <c r="L53" s="387"/>
      <c r="M53" s="490"/>
      <c r="N53" s="487"/>
      <c r="O53" s="384"/>
      <c r="P53" s="354"/>
      <c r="Q53" s="354"/>
      <c r="R53" s="354"/>
      <c r="S53" s="355"/>
      <c r="T53" s="17"/>
    </row>
    <row r="54" spans="1:20" ht="21.75" customHeight="1">
      <c r="A54" s="35">
        <v>321</v>
      </c>
      <c r="B54" s="450" t="s">
        <v>271</v>
      </c>
      <c r="C54" s="450"/>
      <c r="D54" s="450"/>
      <c r="E54" s="450"/>
      <c r="F54" s="450"/>
      <c r="G54" s="450"/>
      <c r="H54" s="450"/>
      <c r="I54" s="524">
        <f>+CEILING(I53*I50,0.01)</f>
        <v>0</v>
      </c>
      <c r="J54" s="524"/>
      <c r="K54" s="524"/>
      <c r="L54" s="524"/>
      <c r="M54" s="452" t="s">
        <v>33</v>
      </c>
      <c r="N54" s="453"/>
      <c r="O54" s="525"/>
      <c r="P54" s="525"/>
      <c r="Q54" s="525"/>
      <c r="R54" s="525"/>
      <c r="S54" s="526"/>
      <c r="T54" s="20"/>
    </row>
    <row r="55" spans="1:20" ht="43.5" customHeight="1">
      <c r="A55" s="41">
        <v>322</v>
      </c>
      <c r="B55" s="499" t="s">
        <v>272</v>
      </c>
      <c r="C55" s="499"/>
      <c r="D55" s="499"/>
      <c r="E55" s="499"/>
      <c r="F55" s="499"/>
      <c r="G55" s="499"/>
      <c r="H55" s="499"/>
      <c r="I55" s="502">
        <f>+CEILING(I50+I52-I54,1)</f>
        <v>0</v>
      </c>
      <c r="J55" s="502"/>
      <c r="K55" s="502"/>
      <c r="L55" s="502"/>
      <c r="M55" s="503" t="s">
        <v>33</v>
      </c>
      <c r="N55" s="504"/>
      <c r="O55" s="514"/>
      <c r="P55" s="514"/>
      <c r="Q55" s="514"/>
      <c r="R55" s="514"/>
      <c r="S55" s="515"/>
      <c r="T55" s="20"/>
    </row>
    <row r="56" spans="1:20" ht="15" customHeight="1">
      <c r="A56" s="35">
        <v>323</v>
      </c>
      <c r="B56" s="450" t="s">
        <v>275</v>
      </c>
      <c r="C56" s="450"/>
      <c r="D56" s="450"/>
      <c r="E56" s="450"/>
      <c r="F56" s="450"/>
      <c r="G56" s="450"/>
      <c r="H56" s="450"/>
      <c r="I56" s="451">
        <v>1</v>
      </c>
      <c r="J56" s="451"/>
      <c r="K56" s="451"/>
      <c r="L56" s="451"/>
      <c r="M56" s="452"/>
      <c r="N56" s="453"/>
      <c r="O56" s="525"/>
      <c r="P56" s="525"/>
      <c r="Q56" s="525"/>
      <c r="R56" s="525"/>
      <c r="S56" s="526"/>
      <c r="T56" s="20"/>
    </row>
    <row r="57" spans="1:20" ht="21.75" customHeight="1" thickBot="1">
      <c r="A57" s="35">
        <v>324</v>
      </c>
      <c r="B57" s="450" t="s">
        <v>276</v>
      </c>
      <c r="C57" s="450"/>
      <c r="D57" s="450"/>
      <c r="E57" s="450"/>
      <c r="F57" s="450"/>
      <c r="G57" s="450"/>
      <c r="H57" s="450"/>
      <c r="I57" s="529">
        <f>+CEILING(I56*I55,1)</f>
        <v>0</v>
      </c>
      <c r="J57" s="529"/>
      <c r="K57" s="529"/>
      <c r="L57" s="529"/>
      <c r="M57" s="554" t="s">
        <v>33</v>
      </c>
      <c r="N57" s="555"/>
      <c r="O57" s="525"/>
      <c r="P57" s="525"/>
      <c r="Q57" s="525"/>
      <c r="R57" s="525"/>
      <c r="S57" s="526"/>
      <c r="T57" s="20"/>
    </row>
    <row r="58" spans="1:20" ht="21.75" customHeight="1">
      <c r="A58" s="371">
        <v>325</v>
      </c>
      <c r="B58" s="346" t="s">
        <v>273</v>
      </c>
      <c r="C58" s="348"/>
      <c r="D58" s="348"/>
      <c r="E58" s="348"/>
      <c r="F58" s="348"/>
      <c r="G58" s="348"/>
      <c r="H58" s="91" t="s">
        <v>98</v>
      </c>
      <c r="I58" s="378">
        <v>0</v>
      </c>
      <c r="J58" s="378"/>
      <c r="K58" s="378"/>
      <c r="L58" s="378"/>
      <c r="M58" s="379"/>
      <c r="N58" s="380"/>
      <c r="O58" s="518"/>
      <c r="P58" s="518"/>
      <c r="Q58" s="518"/>
      <c r="R58" s="518"/>
      <c r="S58" s="519"/>
      <c r="T58" s="20"/>
    </row>
    <row r="59" spans="1:20" ht="21.75" customHeight="1" thickBot="1">
      <c r="A59" s="372"/>
      <c r="B59" s="349"/>
      <c r="C59" s="350"/>
      <c r="D59" s="350"/>
      <c r="E59" s="350"/>
      <c r="F59" s="350"/>
      <c r="G59" s="350"/>
      <c r="H59" s="95" t="s">
        <v>99</v>
      </c>
      <c r="I59" s="353">
        <v>0</v>
      </c>
      <c r="J59" s="353"/>
      <c r="K59" s="353"/>
      <c r="L59" s="353"/>
      <c r="M59" s="375"/>
      <c r="N59" s="375"/>
      <c r="O59" s="520"/>
      <c r="P59" s="520"/>
      <c r="Q59" s="520"/>
      <c r="R59" s="520"/>
      <c r="S59" s="521"/>
      <c r="T59" s="20"/>
    </row>
    <row r="60" spans="1:20" ht="21.75" customHeight="1" thickBot="1">
      <c r="A60" s="92">
        <v>326</v>
      </c>
      <c r="B60" s="508" t="s">
        <v>274</v>
      </c>
      <c r="C60" s="508"/>
      <c r="D60" s="508"/>
      <c r="E60" s="508"/>
      <c r="F60" s="508"/>
      <c r="G60" s="508"/>
      <c r="H60" s="508"/>
      <c r="I60" s="522">
        <f>+IF(I58=0,I55,CEILING(+I55*I58/I59,1))</f>
        <v>0</v>
      </c>
      <c r="J60" s="522"/>
      <c r="K60" s="522"/>
      <c r="L60" s="522"/>
      <c r="M60" s="497" t="s">
        <v>33</v>
      </c>
      <c r="N60" s="498"/>
      <c r="O60" s="564"/>
      <c r="P60" s="564"/>
      <c r="Q60" s="564"/>
      <c r="R60" s="564"/>
      <c r="S60" s="565"/>
      <c r="T60" s="20"/>
    </row>
    <row r="61" spans="1:20" ht="21.75" customHeight="1" thickBot="1">
      <c r="A61" s="93">
        <v>327</v>
      </c>
      <c r="B61" s="500" t="s">
        <v>277</v>
      </c>
      <c r="C61" s="501"/>
      <c r="D61" s="501"/>
      <c r="E61" s="501"/>
      <c r="F61" s="501"/>
      <c r="G61" s="501"/>
      <c r="H61" s="501"/>
      <c r="I61" s="505">
        <v>1</v>
      </c>
      <c r="J61" s="505"/>
      <c r="K61" s="505"/>
      <c r="L61" s="505"/>
      <c r="M61" s="506"/>
      <c r="N61" s="507"/>
      <c r="O61" s="516"/>
      <c r="P61" s="516"/>
      <c r="Q61" s="516"/>
      <c r="R61" s="516"/>
      <c r="S61" s="517"/>
      <c r="T61" s="20"/>
    </row>
    <row r="62" spans="1:19" ht="21.75" customHeight="1" thickBot="1">
      <c r="A62" s="94">
        <v>328</v>
      </c>
      <c r="B62" s="356" t="s">
        <v>278</v>
      </c>
      <c r="C62" s="509"/>
      <c r="D62" s="509"/>
      <c r="E62" s="509"/>
      <c r="F62" s="509"/>
      <c r="G62" s="509"/>
      <c r="H62" s="509"/>
      <c r="I62" s="510">
        <f>+CEILING(I60*I61,1)</f>
        <v>0</v>
      </c>
      <c r="J62" s="510"/>
      <c r="K62" s="510"/>
      <c r="L62" s="510"/>
      <c r="M62" s="512" t="s">
        <v>33</v>
      </c>
      <c r="N62" s="513"/>
      <c r="O62" s="359"/>
      <c r="P62" s="359"/>
      <c r="Q62" s="359"/>
      <c r="R62" s="359"/>
      <c r="S62" s="511"/>
    </row>
    <row r="63" spans="1:19" ht="12.75">
      <c r="A63" s="523">
        <v>3</v>
      </c>
      <c r="B63" s="523"/>
      <c r="C63" s="523"/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</row>
  </sheetData>
  <sheetProtection password="EF65" sheet="1" objects="1" scenarios="1"/>
  <mergeCells count="160">
    <mergeCell ref="N3:R3"/>
    <mergeCell ref="J13:S13"/>
    <mergeCell ref="J14:S14"/>
    <mergeCell ref="P15:R16"/>
    <mergeCell ref="J15:O16"/>
    <mergeCell ref="S15:S16"/>
    <mergeCell ref="A4:S4"/>
    <mergeCell ref="A5:I5"/>
    <mergeCell ref="A6:I6"/>
    <mergeCell ref="A7:I7"/>
    <mergeCell ref="J6:S6"/>
    <mergeCell ref="J7:S7"/>
    <mergeCell ref="J11:S11"/>
    <mergeCell ref="J5:S5"/>
    <mergeCell ref="J12:S12"/>
    <mergeCell ref="A11:I11"/>
    <mergeCell ref="A14:H14"/>
    <mergeCell ref="A24:S24"/>
    <mergeCell ref="O60:S60"/>
    <mergeCell ref="P18:S18"/>
    <mergeCell ref="M59:N59"/>
    <mergeCell ref="A58:A59"/>
    <mergeCell ref="B58:G59"/>
    <mergeCell ref="A38:F39"/>
    <mergeCell ref="N1:R1"/>
    <mergeCell ref="A15:H15"/>
    <mergeCell ref="M57:N57"/>
    <mergeCell ref="O57:S57"/>
    <mergeCell ref="I58:L58"/>
    <mergeCell ref="A40:S40"/>
    <mergeCell ref="G38:S39"/>
    <mergeCell ref="N30:O30"/>
    <mergeCell ref="A27:C27"/>
    <mergeCell ref="A28:B28"/>
    <mergeCell ref="N27:O27"/>
    <mergeCell ref="R27:S27"/>
    <mergeCell ref="A31:S31"/>
    <mergeCell ref="A33:S33"/>
    <mergeCell ref="A3:E3"/>
    <mergeCell ref="J9:S9"/>
    <mergeCell ref="A30:B30"/>
    <mergeCell ref="A29:S29"/>
    <mergeCell ref="R28:S28"/>
    <mergeCell ref="R30:S30"/>
    <mergeCell ref="A36:J36"/>
    <mergeCell ref="R32:S32"/>
    <mergeCell ref="R34:S34"/>
    <mergeCell ref="A34:B34"/>
    <mergeCell ref="N19:S20"/>
    <mergeCell ref="O36:S36"/>
    <mergeCell ref="A32:B32"/>
    <mergeCell ref="N32:O32"/>
    <mergeCell ref="N34:O34"/>
    <mergeCell ref="A26:S26"/>
    <mergeCell ref="A63:S63"/>
    <mergeCell ref="B54:H54"/>
    <mergeCell ref="I54:L54"/>
    <mergeCell ref="O54:S54"/>
    <mergeCell ref="A25:S25"/>
    <mergeCell ref="N21:S21"/>
    <mergeCell ref="A22:G22"/>
    <mergeCell ref="O56:S56"/>
    <mergeCell ref="B57:H57"/>
    <mergeCell ref="I57:L57"/>
    <mergeCell ref="B62:H62"/>
    <mergeCell ref="I62:L62"/>
    <mergeCell ref="O62:S62"/>
    <mergeCell ref="M54:N54"/>
    <mergeCell ref="M62:N62"/>
    <mergeCell ref="O55:S55"/>
    <mergeCell ref="O61:S61"/>
    <mergeCell ref="O58:S58"/>
    <mergeCell ref="O59:S59"/>
    <mergeCell ref="I60:L60"/>
    <mergeCell ref="M60:N60"/>
    <mergeCell ref="B55:H55"/>
    <mergeCell ref="B61:H61"/>
    <mergeCell ref="I55:L55"/>
    <mergeCell ref="M55:N55"/>
    <mergeCell ref="I61:L61"/>
    <mergeCell ref="M61:N61"/>
    <mergeCell ref="B60:H60"/>
    <mergeCell ref="M58:N58"/>
    <mergeCell ref="I59:L59"/>
    <mergeCell ref="O52:S52"/>
    <mergeCell ref="B53:H53"/>
    <mergeCell ref="I53:L53"/>
    <mergeCell ref="O53:S53"/>
    <mergeCell ref="M52:N52"/>
    <mergeCell ref="M53:N53"/>
    <mergeCell ref="B52:H52"/>
    <mergeCell ref="I52:L52"/>
    <mergeCell ref="O50:S50"/>
    <mergeCell ref="B51:H51"/>
    <mergeCell ref="I51:L51"/>
    <mergeCell ref="O51:S51"/>
    <mergeCell ref="M50:N50"/>
    <mergeCell ref="M51:N51"/>
    <mergeCell ref="B50:H50"/>
    <mergeCell ref="I50:L50"/>
    <mergeCell ref="B48:H48"/>
    <mergeCell ref="I48:L48"/>
    <mergeCell ref="O48:S48"/>
    <mergeCell ref="B49:H49"/>
    <mergeCell ref="I49:L49"/>
    <mergeCell ref="O49:S49"/>
    <mergeCell ref="M48:N48"/>
    <mergeCell ref="M49:N49"/>
    <mergeCell ref="B46:H46"/>
    <mergeCell ref="I46:L46"/>
    <mergeCell ref="O46:S46"/>
    <mergeCell ref="B47:H47"/>
    <mergeCell ref="I47:L47"/>
    <mergeCell ref="O47:S47"/>
    <mergeCell ref="M46:N46"/>
    <mergeCell ref="M47:N47"/>
    <mergeCell ref="B44:H44"/>
    <mergeCell ref="I44:L44"/>
    <mergeCell ref="O44:S44"/>
    <mergeCell ref="B45:H45"/>
    <mergeCell ref="I45:L45"/>
    <mergeCell ref="O45:S45"/>
    <mergeCell ref="M44:N44"/>
    <mergeCell ref="M45:N45"/>
    <mergeCell ref="J8:S8"/>
    <mergeCell ref="J10:S10"/>
    <mergeCell ref="B41:H41"/>
    <mergeCell ref="I41:L41"/>
    <mergeCell ref="O41:S41"/>
    <mergeCell ref="N22:S22"/>
    <mergeCell ref="N28:O28"/>
    <mergeCell ref="A23:F23"/>
    <mergeCell ref="H23:L23"/>
    <mergeCell ref="N23:S23"/>
    <mergeCell ref="O42:S42"/>
    <mergeCell ref="B43:H43"/>
    <mergeCell ref="I43:L43"/>
    <mergeCell ref="O43:S43"/>
    <mergeCell ref="M42:N42"/>
    <mergeCell ref="M43:N43"/>
    <mergeCell ref="H17:M21"/>
    <mergeCell ref="G16:G21"/>
    <mergeCell ref="A16:F17"/>
    <mergeCell ref="A18:F19"/>
    <mergeCell ref="B42:H42"/>
    <mergeCell ref="I42:L42"/>
    <mergeCell ref="M41:N41"/>
    <mergeCell ref="A37:S37"/>
    <mergeCell ref="L36:N36"/>
    <mergeCell ref="A35:S35"/>
    <mergeCell ref="A20:F20"/>
    <mergeCell ref="H27:I27"/>
    <mergeCell ref="A1:F1"/>
    <mergeCell ref="G1:M3"/>
    <mergeCell ref="B56:H56"/>
    <mergeCell ref="I56:L56"/>
    <mergeCell ref="M56:N56"/>
    <mergeCell ref="A13:I13"/>
    <mergeCell ref="A12:I12"/>
    <mergeCell ref="A8:I1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D8" sqref="D8:H8"/>
    </sheetView>
  </sheetViews>
  <sheetFormatPr defaultColWidth="9.140625" defaultRowHeight="12.75"/>
  <cols>
    <col min="1" max="1" width="3.7109375" style="26" customWidth="1"/>
    <col min="2" max="2" width="31.7109375" style="26" customWidth="1"/>
    <col min="3" max="3" width="6.7109375" style="26" customWidth="1"/>
    <col min="4" max="5" width="7.7109375" style="26" customWidth="1"/>
    <col min="6" max="6" width="3.00390625" style="26" customWidth="1"/>
    <col min="7" max="7" width="0.85546875" style="26" customWidth="1"/>
    <col min="8" max="8" width="8.7109375" style="26" customWidth="1"/>
    <col min="9" max="9" width="3.7109375" style="26" customWidth="1"/>
    <col min="10" max="10" width="8.7109375" style="26" customWidth="1"/>
    <col min="11" max="11" width="10.7109375" style="26" customWidth="1"/>
    <col min="12" max="12" width="8.7109375" style="26" customWidth="1"/>
    <col min="13" max="13" width="3.7109375" style="26" customWidth="1"/>
    <col min="14" max="16384" width="9.140625" style="26" customWidth="1"/>
  </cols>
  <sheetData>
    <row r="1" spans="1:13" ht="12.75">
      <c r="A1" s="406" t="s">
        <v>156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</row>
    <row r="2" spans="1:13" ht="18" customHeight="1">
      <c r="A2" s="447" t="s">
        <v>155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</row>
    <row r="3" spans="1:13" ht="12" customHeight="1">
      <c r="A3" s="587" t="s">
        <v>100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</row>
    <row r="4" spans="1:13" ht="12" customHeight="1" thickBot="1">
      <c r="A4" s="587" t="s">
        <v>101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</row>
    <row r="5" spans="1:13" ht="21.75" customHeight="1" thickBot="1">
      <c r="A5" s="36" t="s">
        <v>29</v>
      </c>
      <c r="B5" s="588"/>
      <c r="C5" s="589"/>
      <c r="D5" s="590" t="s">
        <v>30</v>
      </c>
      <c r="E5" s="591"/>
      <c r="F5" s="591"/>
      <c r="G5" s="591"/>
      <c r="H5" s="591"/>
      <c r="I5" s="591"/>
      <c r="J5" s="590" t="s">
        <v>32</v>
      </c>
      <c r="K5" s="591"/>
      <c r="L5" s="591"/>
      <c r="M5" s="592"/>
    </row>
    <row r="6" spans="1:13" ht="21.75" customHeight="1">
      <c r="A6" s="96">
        <v>401</v>
      </c>
      <c r="B6" s="593" t="s">
        <v>241</v>
      </c>
      <c r="C6" s="594"/>
      <c r="D6" s="595">
        <f>+POZ1!J61</f>
        <v>0</v>
      </c>
      <c r="E6" s="596"/>
      <c r="F6" s="596"/>
      <c r="G6" s="596"/>
      <c r="H6" s="597"/>
      <c r="I6" s="97" t="s">
        <v>33</v>
      </c>
      <c r="J6" s="598"/>
      <c r="K6" s="599"/>
      <c r="L6" s="600"/>
      <c r="M6" s="98" t="s">
        <v>33</v>
      </c>
    </row>
    <row r="7" spans="1:13" ht="21.75" customHeight="1" thickBot="1">
      <c r="A7" s="99">
        <v>402</v>
      </c>
      <c r="B7" s="601" t="s">
        <v>242</v>
      </c>
      <c r="C7" s="602"/>
      <c r="D7" s="603">
        <f>+STA1!I62</f>
        <v>0</v>
      </c>
      <c r="E7" s="604"/>
      <c r="F7" s="604"/>
      <c r="G7" s="604"/>
      <c r="H7" s="605"/>
      <c r="I7" s="100" t="s">
        <v>33</v>
      </c>
      <c r="J7" s="606"/>
      <c r="K7" s="607"/>
      <c r="L7" s="608"/>
      <c r="M7" s="101" t="s">
        <v>33</v>
      </c>
    </row>
    <row r="8" spans="1:13" ht="21.75" customHeight="1" thickBot="1">
      <c r="A8" s="37">
        <v>403</v>
      </c>
      <c r="B8" s="609" t="s">
        <v>244</v>
      </c>
      <c r="C8" s="609"/>
      <c r="D8" s="610">
        <f>+D7+D6</f>
        <v>0</v>
      </c>
      <c r="E8" s="611"/>
      <c r="F8" s="611"/>
      <c r="G8" s="611"/>
      <c r="H8" s="612"/>
      <c r="I8" s="39" t="s">
        <v>33</v>
      </c>
      <c r="J8" s="613"/>
      <c r="K8" s="233"/>
      <c r="L8" s="614"/>
      <c r="M8" s="38" t="s">
        <v>33</v>
      </c>
    </row>
    <row r="9" spans="1:13" ht="12" customHeight="1">
      <c r="A9" s="615"/>
      <c r="B9" s="615"/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</row>
    <row r="10" spans="1:13" ht="12" customHeight="1">
      <c r="A10" s="447" t="s">
        <v>102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</row>
    <row r="11" spans="1:13" ht="12" customHeight="1" thickBot="1">
      <c r="A11" s="587" t="s">
        <v>103</v>
      </c>
      <c r="B11" s="587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7"/>
    </row>
    <row r="12" spans="1:13" ht="21.75" customHeight="1" thickBot="1">
      <c r="A12" s="36" t="s">
        <v>29</v>
      </c>
      <c r="B12" s="588"/>
      <c r="C12" s="589"/>
      <c r="D12" s="590" t="s">
        <v>30</v>
      </c>
      <c r="E12" s="591"/>
      <c r="F12" s="591"/>
      <c r="G12" s="591"/>
      <c r="H12" s="591"/>
      <c r="I12" s="591"/>
      <c r="J12" s="590" t="s">
        <v>32</v>
      </c>
      <c r="K12" s="591"/>
      <c r="L12" s="591"/>
      <c r="M12" s="592"/>
    </row>
    <row r="13" spans="1:13" ht="21.75" customHeight="1">
      <c r="A13" s="96">
        <v>404</v>
      </c>
      <c r="B13" s="594" t="s">
        <v>104</v>
      </c>
      <c r="C13" s="594"/>
      <c r="D13" s="595">
        <v>0</v>
      </c>
      <c r="E13" s="596"/>
      <c r="F13" s="596"/>
      <c r="G13" s="596"/>
      <c r="H13" s="597"/>
      <c r="I13" s="97" t="s">
        <v>33</v>
      </c>
      <c r="J13" s="598"/>
      <c r="K13" s="599"/>
      <c r="L13" s="600"/>
      <c r="M13" s="98" t="s">
        <v>33</v>
      </c>
    </row>
    <row r="14" spans="1:13" ht="21.75" customHeight="1" thickBot="1">
      <c r="A14" s="102">
        <v>405</v>
      </c>
      <c r="B14" s="616" t="s">
        <v>243</v>
      </c>
      <c r="C14" s="616"/>
      <c r="D14" s="617">
        <f>+IF(OR(EXACT("X",1!H16),EXACT("x",1!H16)),+4!D8-4!D13,0)</f>
        <v>0</v>
      </c>
      <c r="E14" s="618"/>
      <c r="F14" s="618"/>
      <c r="G14" s="618"/>
      <c r="H14" s="619"/>
      <c r="I14" s="103" t="s">
        <v>33</v>
      </c>
      <c r="J14" s="606"/>
      <c r="K14" s="607"/>
      <c r="L14" s="608"/>
      <c r="M14" s="104" t="s">
        <v>33</v>
      </c>
    </row>
    <row r="15" spans="1:13" ht="12" customHeight="1" thickBot="1">
      <c r="A15" s="587"/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</row>
    <row r="16" spans="1:13" ht="21" customHeight="1" thickBot="1">
      <c r="A16" s="620" t="s">
        <v>198</v>
      </c>
      <c r="B16" s="621"/>
      <c r="C16" s="253" t="str">
        <f>+CONCATENATE(ZAKL_DATA!D30," ",ZAKL_DATA!D31," ",ZAKL_DATA!D32)</f>
        <v>  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6"/>
    </row>
    <row r="17" spans="1:13" ht="7.5" customHeight="1" thickBot="1">
      <c r="A17" s="454"/>
      <c r="B17" s="454"/>
      <c r="C17" s="454"/>
      <c r="D17" s="454"/>
      <c r="E17" s="454"/>
      <c r="F17" s="186"/>
      <c r="G17" s="186"/>
      <c r="H17" s="186"/>
      <c r="I17" s="186"/>
      <c r="J17" s="186"/>
      <c r="K17" s="186"/>
      <c r="L17" s="186"/>
      <c r="M17" s="186"/>
    </row>
    <row r="18" spans="1:13" ht="18" customHeight="1" thickBot="1">
      <c r="A18" s="620" t="s">
        <v>199</v>
      </c>
      <c r="B18" s="621"/>
      <c r="C18" s="622">
        <f>+CONCATENATE(ZAKL_DATA!D33)</f>
      </c>
      <c r="D18" s="623"/>
      <c r="E18" s="624"/>
      <c r="F18" s="625" t="s">
        <v>200</v>
      </c>
      <c r="G18" s="626"/>
      <c r="H18" s="626"/>
      <c r="I18" s="627">
        <f>+CONCATENATE(ZAKL_DATA!D35)</f>
      </c>
      <c r="J18" s="230"/>
      <c r="K18" s="230"/>
      <c r="L18" s="230"/>
      <c r="M18" s="231"/>
    </row>
    <row r="19" spans="1:13" ht="15" customHeight="1" thickBot="1">
      <c r="A19" s="633"/>
      <c r="B19" s="633"/>
      <c r="C19" s="633"/>
      <c r="D19" s="633"/>
      <c r="E19" s="633"/>
      <c r="F19" s="634"/>
      <c r="G19" s="634"/>
      <c r="H19" s="634"/>
      <c r="I19" s="634"/>
      <c r="J19" s="634"/>
      <c r="K19" s="634"/>
      <c r="L19" s="634"/>
      <c r="M19" s="634"/>
    </row>
    <row r="20" spans="1:13" ht="15" customHeight="1" thickBot="1">
      <c r="A20" s="635"/>
      <c r="B20" s="635"/>
      <c r="C20" s="635"/>
      <c r="D20" s="636"/>
      <c r="E20" s="636"/>
      <c r="F20" s="636"/>
      <c r="G20" s="636"/>
      <c r="H20" s="636"/>
      <c r="I20" s="636"/>
      <c r="J20" s="636"/>
      <c r="K20" s="636"/>
      <c r="L20" s="636"/>
      <c r="M20" s="636"/>
    </row>
    <row r="21" spans="1:13" ht="18" customHeight="1">
      <c r="A21" s="637" t="s">
        <v>193</v>
      </c>
      <c r="B21" s="638"/>
      <c r="C21" s="200"/>
      <c r="D21" s="639" t="s">
        <v>194</v>
      </c>
      <c r="E21" s="200"/>
      <c r="F21" s="200"/>
      <c r="G21" s="200"/>
      <c r="H21" s="200"/>
      <c r="I21" s="200"/>
      <c r="J21" s="200"/>
      <c r="K21" s="200"/>
      <c r="L21" s="200"/>
      <c r="M21" s="640"/>
    </row>
    <row r="22" spans="1:13" ht="18" customHeight="1">
      <c r="A22" s="105"/>
      <c r="B22" s="106"/>
      <c r="C22" s="106"/>
      <c r="D22" s="110"/>
      <c r="E22" s="106"/>
      <c r="F22" s="106"/>
      <c r="G22" s="106"/>
      <c r="H22" s="106"/>
      <c r="I22" s="106"/>
      <c r="J22" s="106"/>
      <c r="K22" s="106"/>
      <c r="L22" s="106"/>
      <c r="M22" s="107"/>
    </row>
    <row r="23" spans="1:13" ht="12" customHeight="1">
      <c r="A23" s="628" t="s">
        <v>105</v>
      </c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238"/>
    </row>
    <row r="24" spans="1:13" ht="18" customHeight="1">
      <c r="A24" s="630" t="str">
        <f>+CONCATENATE(ZAKL_DATA!D20," ",ZAKL_DATA!D21," ",ZAKL_DATA!D22)</f>
        <v>  </v>
      </c>
      <c r="B24" s="631"/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2"/>
    </row>
    <row r="25" spans="1:13" ht="12" customHeight="1">
      <c r="A25" s="628" t="s">
        <v>106</v>
      </c>
      <c r="B25" s="629"/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238"/>
    </row>
    <row r="26" spans="1:13" ht="18" customHeight="1">
      <c r="A26" s="630"/>
      <c r="B26" s="631"/>
      <c r="C26" s="631"/>
      <c r="D26" s="631"/>
      <c r="E26" s="631"/>
      <c r="F26" s="631"/>
      <c r="G26" s="631"/>
      <c r="H26" s="631"/>
      <c r="I26" s="631"/>
      <c r="J26" s="631"/>
      <c r="K26" s="631"/>
      <c r="L26" s="631"/>
      <c r="M26" s="632"/>
    </row>
    <row r="27" spans="1:13" ht="12" customHeight="1">
      <c r="A27" s="641" t="s">
        <v>176</v>
      </c>
      <c r="B27" s="642"/>
      <c r="C27" s="642"/>
      <c r="D27" s="642"/>
      <c r="E27" s="642"/>
      <c r="F27" s="642"/>
      <c r="G27" s="643"/>
      <c r="H27" s="644"/>
      <c r="I27" s="644"/>
      <c r="J27" s="644"/>
      <c r="K27" s="644"/>
      <c r="L27" s="644"/>
      <c r="M27" s="645"/>
    </row>
    <row r="28" spans="1:13" ht="12" customHeight="1">
      <c r="A28" s="646" t="s">
        <v>177</v>
      </c>
      <c r="B28" s="261"/>
      <c r="C28" s="261"/>
      <c r="D28" s="261"/>
      <c r="E28" s="261"/>
      <c r="F28" s="261"/>
      <c r="G28" s="647"/>
      <c r="H28" s="629"/>
      <c r="I28" s="629"/>
      <c r="J28" s="629"/>
      <c r="K28" s="629"/>
      <c r="L28" s="629"/>
      <c r="M28" s="238"/>
    </row>
    <row r="29" spans="1:13" ht="12" customHeight="1">
      <c r="A29" s="628" t="s">
        <v>107</v>
      </c>
      <c r="B29" s="261"/>
      <c r="C29" s="261"/>
      <c r="D29" s="261"/>
      <c r="E29" s="261"/>
      <c r="F29" s="261"/>
      <c r="G29" s="647"/>
      <c r="H29" s="629"/>
      <c r="I29" s="629"/>
      <c r="J29" s="629"/>
      <c r="K29" s="629"/>
      <c r="L29" s="629"/>
      <c r="M29" s="238"/>
    </row>
    <row r="30" spans="1:13" ht="18" customHeight="1">
      <c r="A30" s="648" t="str">
        <f>+CONCATENATE(ZAKL_DATA!D14," ",ZAKL_DATA!D15," ",ZAKL_DATA!D16," - ",ZAKL_DATA!D17)</f>
        <v>   - </v>
      </c>
      <c r="B30" s="649"/>
      <c r="C30" s="649"/>
      <c r="D30" s="649"/>
      <c r="E30" s="649"/>
      <c r="F30" s="649"/>
      <c r="G30" s="650"/>
      <c r="H30" s="650"/>
      <c r="I30" s="650"/>
      <c r="J30" s="650"/>
      <c r="K30" s="650"/>
      <c r="L30" s="650"/>
      <c r="M30" s="651"/>
    </row>
    <row r="31" spans="1:13" ht="6" customHeight="1" thickBot="1">
      <c r="A31" s="652"/>
      <c r="B31" s="214"/>
      <c r="C31" s="214"/>
      <c r="D31" s="214"/>
      <c r="E31" s="214"/>
      <c r="F31" s="214"/>
      <c r="G31" s="653"/>
      <c r="H31" s="634"/>
      <c r="I31" s="634"/>
      <c r="J31" s="634"/>
      <c r="K31" s="634"/>
      <c r="L31" s="634"/>
      <c r="M31" s="654"/>
    </row>
    <row r="32" spans="1:13" ht="18" customHeight="1" thickBot="1">
      <c r="A32" s="655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</row>
    <row r="33" spans="1:13" ht="18" customHeight="1">
      <c r="A33" s="656" t="s">
        <v>178</v>
      </c>
      <c r="B33" s="330"/>
      <c r="C33" s="330"/>
      <c r="D33" s="330"/>
      <c r="E33" s="330"/>
      <c r="F33" s="330"/>
      <c r="G33" s="330"/>
      <c r="H33" s="330"/>
      <c r="I33" s="330"/>
      <c r="J33" s="657" t="s">
        <v>108</v>
      </c>
      <c r="K33" s="657"/>
      <c r="L33" s="657"/>
      <c r="M33" s="659"/>
    </row>
    <row r="34" spans="1:13" ht="18" customHeight="1">
      <c r="A34" s="660" t="s">
        <v>41</v>
      </c>
      <c r="B34" s="661"/>
      <c r="C34" s="662" t="s">
        <v>109</v>
      </c>
      <c r="D34" s="186"/>
      <c r="E34" s="186"/>
      <c r="F34" s="186"/>
      <c r="G34" s="186"/>
      <c r="H34" s="186"/>
      <c r="I34" s="186"/>
      <c r="J34" s="658"/>
      <c r="K34" s="658"/>
      <c r="L34" s="658"/>
      <c r="M34" s="553"/>
    </row>
    <row r="35" spans="1:13" ht="12" customHeight="1">
      <c r="A35" s="663">
        <f ca="1">+TODAY()</f>
        <v>45289</v>
      </c>
      <c r="B35" s="664"/>
      <c r="C35" s="186"/>
      <c r="D35" s="186"/>
      <c r="E35" s="186"/>
      <c r="F35" s="186"/>
      <c r="G35" s="186"/>
      <c r="H35" s="186"/>
      <c r="I35" s="186"/>
      <c r="J35" s="667"/>
      <c r="K35" s="668"/>
      <c r="L35" s="669"/>
      <c r="M35" s="553"/>
    </row>
    <row r="36" spans="1:13" ht="12.75">
      <c r="A36" s="665"/>
      <c r="B36" s="666"/>
      <c r="C36" s="186"/>
      <c r="D36" s="186"/>
      <c r="E36" s="186"/>
      <c r="F36" s="186"/>
      <c r="G36" s="186"/>
      <c r="H36" s="186"/>
      <c r="I36" s="186"/>
      <c r="J36" s="670"/>
      <c r="K36" s="671"/>
      <c r="L36" s="672"/>
      <c r="M36" s="553"/>
    </row>
    <row r="37" spans="1:13" ht="12" customHeight="1">
      <c r="A37" s="676"/>
      <c r="B37" s="677"/>
      <c r="C37" s="186"/>
      <c r="D37" s="186"/>
      <c r="E37" s="186"/>
      <c r="F37" s="186"/>
      <c r="G37" s="186"/>
      <c r="H37" s="186"/>
      <c r="I37" s="186"/>
      <c r="J37" s="670"/>
      <c r="K37" s="671"/>
      <c r="L37" s="672"/>
      <c r="M37" s="553"/>
    </row>
    <row r="38" spans="1:13" ht="12" customHeight="1">
      <c r="A38" s="678"/>
      <c r="B38" s="186"/>
      <c r="C38" s="186"/>
      <c r="D38" s="186"/>
      <c r="E38" s="186"/>
      <c r="F38" s="186"/>
      <c r="G38" s="186"/>
      <c r="H38" s="186"/>
      <c r="I38" s="186"/>
      <c r="J38" s="670"/>
      <c r="K38" s="671"/>
      <c r="L38" s="672"/>
      <c r="M38" s="553"/>
    </row>
    <row r="39" spans="1:13" ht="12.75">
      <c r="A39" s="678"/>
      <c r="B39" s="186"/>
      <c r="C39" s="186"/>
      <c r="D39" s="186"/>
      <c r="E39" s="186"/>
      <c r="F39" s="186"/>
      <c r="G39" s="186"/>
      <c r="H39" s="186"/>
      <c r="I39" s="186"/>
      <c r="J39" s="670"/>
      <c r="K39" s="671"/>
      <c r="L39" s="672"/>
      <c r="M39" s="553"/>
    </row>
    <row r="40" spans="1:13" ht="12.75">
      <c r="A40" s="678"/>
      <c r="B40" s="186"/>
      <c r="C40" s="186"/>
      <c r="D40" s="186"/>
      <c r="E40" s="186"/>
      <c r="F40" s="186"/>
      <c r="G40" s="186"/>
      <c r="H40" s="186"/>
      <c r="I40" s="186"/>
      <c r="J40" s="673"/>
      <c r="K40" s="674"/>
      <c r="L40" s="675"/>
      <c r="M40" s="553"/>
    </row>
    <row r="41" spans="1:13" ht="6" customHeight="1" thickBot="1">
      <c r="A41" s="680"/>
      <c r="B41" s="681"/>
      <c r="C41" s="681"/>
      <c r="D41" s="681"/>
      <c r="E41" s="681"/>
      <c r="F41" s="681"/>
      <c r="G41" s="681"/>
      <c r="H41" s="681"/>
      <c r="I41" s="681"/>
      <c r="J41" s="681"/>
      <c r="K41" s="681"/>
      <c r="L41" s="681"/>
      <c r="M41" s="682"/>
    </row>
    <row r="42" spans="1:13" ht="6" customHeight="1">
      <c r="A42" s="683"/>
      <c r="B42" s="557"/>
      <c r="C42" s="557"/>
      <c r="D42" s="557"/>
      <c r="E42" s="557"/>
      <c r="F42" s="557"/>
      <c r="G42" s="557"/>
      <c r="H42" s="557"/>
      <c r="I42" s="557"/>
      <c r="J42" s="557"/>
      <c r="K42" s="557"/>
      <c r="L42" s="557"/>
      <c r="M42" s="557"/>
    </row>
    <row r="43" spans="1:13" ht="12" customHeight="1">
      <c r="A43" s="261" t="s">
        <v>179</v>
      </c>
      <c r="B43" s="261"/>
      <c r="C43" s="261"/>
      <c r="D43" s="261"/>
      <c r="E43" s="261"/>
      <c r="F43" s="261"/>
      <c r="G43" s="647"/>
      <c r="H43" s="629"/>
      <c r="I43" s="629"/>
      <c r="J43" s="629"/>
      <c r="K43" s="629"/>
      <c r="L43" s="629"/>
      <c r="M43" s="629"/>
    </row>
    <row r="44" spans="1:13" ht="12" customHeight="1">
      <c r="A44" s="90"/>
      <c r="B44" s="454" t="s">
        <v>180</v>
      </c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</row>
    <row r="45" spans="1:13" ht="12" customHeight="1">
      <c r="A45" s="90"/>
      <c r="B45" s="433" t="s">
        <v>110</v>
      </c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</row>
    <row r="46" spans="1:13" ht="12" customHeight="1">
      <c r="A46" s="90"/>
      <c r="B46" s="454" t="s">
        <v>181</v>
      </c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</row>
    <row r="47" spans="1:13" ht="12" customHeight="1">
      <c r="A47" s="90"/>
      <c r="B47" s="454" t="s">
        <v>182</v>
      </c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</row>
    <row r="48" spans="1:13" ht="12" customHeight="1">
      <c r="A48" s="90"/>
      <c r="B48" s="433" t="s">
        <v>111</v>
      </c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</row>
    <row r="49" spans="1:13" ht="12" customHeight="1">
      <c r="A49" s="90"/>
      <c r="B49" s="433" t="s">
        <v>112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</row>
    <row r="50" spans="1:13" ht="12" customHeight="1">
      <c r="A50" s="90"/>
      <c r="B50" s="454" t="s">
        <v>183</v>
      </c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3"/>
    </row>
    <row r="51" spans="1:13" ht="12" customHeight="1">
      <c r="A51" s="90"/>
      <c r="B51" s="454" t="s">
        <v>184</v>
      </c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3"/>
    </row>
    <row r="52" spans="1:13" ht="12" customHeight="1">
      <c r="A52" s="90"/>
      <c r="B52" s="454" t="s">
        <v>185</v>
      </c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</row>
    <row r="53" spans="1:13" ht="12" customHeight="1">
      <c r="A53" s="90"/>
      <c r="B53" s="454" t="s">
        <v>186</v>
      </c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</row>
    <row r="54" spans="1:13" ht="12" customHeight="1">
      <c r="A54" s="90"/>
      <c r="B54" s="454" t="s">
        <v>187</v>
      </c>
      <c r="C54" s="433"/>
      <c r="D54" s="433"/>
      <c r="E54" s="433"/>
      <c r="F54" s="433"/>
      <c r="G54" s="433"/>
      <c r="H54" s="433"/>
      <c r="I54" s="433"/>
      <c r="J54" s="433"/>
      <c r="K54" s="433"/>
      <c r="L54" s="433"/>
      <c r="M54" s="433"/>
    </row>
    <row r="55" spans="1:13" ht="12" customHeight="1">
      <c r="A55" s="90"/>
      <c r="B55" s="454" t="s">
        <v>188</v>
      </c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</row>
    <row r="56" spans="1:13" ht="12" customHeight="1">
      <c r="A56" s="90"/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</row>
    <row r="57" spans="1:13" ht="12" customHeight="1">
      <c r="A57" s="90"/>
      <c r="B57" s="146" t="s">
        <v>189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" customHeight="1">
      <c r="A58" s="582"/>
      <c r="B58" s="583"/>
      <c r="C58" s="583"/>
      <c r="D58" s="583"/>
      <c r="E58" s="583"/>
      <c r="F58" s="583"/>
      <c r="G58" s="583"/>
      <c r="H58" s="583"/>
      <c r="I58" s="583"/>
      <c r="J58" s="584" t="s">
        <v>201</v>
      </c>
      <c r="K58" s="585"/>
      <c r="L58" s="585"/>
      <c r="M58" s="585"/>
    </row>
    <row r="59" spans="1:13" ht="9.75" customHeight="1">
      <c r="A59" s="679" t="str">
        <f>+1!A53:R53</f>
        <v>Formulář zpracovala ASPEKT HM, daňová, účetní a auditorská kancelář, Za Strahovem 339/20, Praha 6-Břevnov, www.aspekt.hm</v>
      </c>
      <c r="B59" s="679"/>
      <c r="C59" s="679"/>
      <c r="D59" s="679"/>
      <c r="E59" s="679"/>
      <c r="F59" s="679"/>
      <c r="G59" s="679"/>
      <c r="H59" s="679"/>
      <c r="I59" s="679"/>
      <c r="J59" s="679"/>
      <c r="K59" s="679"/>
      <c r="L59" s="679"/>
      <c r="M59" s="679"/>
    </row>
    <row r="60" spans="1:13" ht="12.75">
      <c r="A60" s="523">
        <v>4</v>
      </c>
      <c r="B60" s="523"/>
      <c r="C60" s="523"/>
      <c r="D60" s="523"/>
      <c r="E60" s="523"/>
      <c r="F60" s="523"/>
      <c r="G60" s="523"/>
      <c r="H60" s="523"/>
      <c r="I60" s="523"/>
      <c r="J60" s="523"/>
      <c r="K60" s="523"/>
      <c r="L60" s="523"/>
      <c r="M60" s="523"/>
    </row>
    <row r="65" ht="12.75">
      <c r="H65" s="27"/>
    </row>
  </sheetData>
  <sheetProtection password="EF65" sheet="1" objects="1" scenarios="1"/>
  <mergeCells count="78">
    <mergeCell ref="B53:M53"/>
    <mergeCell ref="B54:M54"/>
    <mergeCell ref="A41:M41"/>
    <mergeCell ref="A42:M42"/>
    <mergeCell ref="A43:M43"/>
    <mergeCell ref="B44:M44"/>
    <mergeCell ref="B50:M50"/>
    <mergeCell ref="B51:M51"/>
    <mergeCell ref="A60:M60"/>
    <mergeCell ref="B45:M45"/>
    <mergeCell ref="B46:M46"/>
    <mergeCell ref="B47:M47"/>
    <mergeCell ref="B48:M48"/>
    <mergeCell ref="B55:M55"/>
    <mergeCell ref="B56:M56"/>
    <mergeCell ref="B49:M49"/>
    <mergeCell ref="A59:M59"/>
    <mergeCell ref="B52:M52"/>
    <mergeCell ref="A33:I33"/>
    <mergeCell ref="J33:L34"/>
    <mergeCell ref="M33:M40"/>
    <mergeCell ref="A34:B34"/>
    <mergeCell ref="C34:I40"/>
    <mergeCell ref="A35:B36"/>
    <mergeCell ref="J35:L40"/>
    <mergeCell ref="A37:B40"/>
    <mergeCell ref="A27:M27"/>
    <mergeCell ref="A28:M28"/>
    <mergeCell ref="A29:M29"/>
    <mergeCell ref="A30:M30"/>
    <mergeCell ref="A31:M31"/>
    <mergeCell ref="A32:M32"/>
    <mergeCell ref="A23:M23"/>
    <mergeCell ref="A24:M24"/>
    <mergeCell ref="A25:M25"/>
    <mergeCell ref="A26:M26"/>
    <mergeCell ref="A19:M19"/>
    <mergeCell ref="A20:M20"/>
    <mergeCell ref="A21:C21"/>
    <mergeCell ref="D21:M21"/>
    <mergeCell ref="A16:B16"/>
    <mergeCell ref="C16:M16"/>
    <mergeCell ref="A17:M17"/>
    <mergeCell ref="A15:M15"/>
    <mergeCell ref="A18:B18"/>
    <mergeCell ref="C18:E18"/>
    <mergeCell ref="F18:H18"/>
    <mergeCell ref="I18:M18"/>
    <mergeCell ref="B13:C13"/>
    <mergeCell ref="D13:H13"/>
    <mergeCell ref="J13:L13"/>
    <mergeCell ref="B14:C14"/>
    <mergeCell ref="D14:H14"/>
    <mergeCell ref="J14:L14"/>
    <mergeCell ref="A9:M9"/>
    <mergeCell ref="A10:M10"/>
    <mergeCell ref="A11:M11"/>
    <mergeCell ref="B12:C12"/>
    <mergeCell ref="D12:I12"/>
    <mergeCell ref="J12:M12"/>
    <mergeCell ref="D6:H6"/>
    <mergeCell ref="J6:L6"/>
    <mergeCell ref="B7:C7"/>
    <mergeCell ref="D7:H7"/>
    <mergeCell ref="J7:L7"/>
    <mergeCell ref="B8:C8"/>
    <mergeCell ref="D8:H8"/>
    <mergeCell ref="J8:L8"/>
    <mergeCell ref="A58:I58"/>
    <mergeCell ref="J58:M58"/>
    <mergeCell ref="A1:M1"/>
    <mergeCell ref="A2:M2"/>
    <mergeCell ref="A3:M3"/>
    <mergeCell ref="A4:M4"/>
    <mergeCell ref="B5:C5"/>
    <mergeCell ref="D5:I5"/>
    <mergeCell ref="J5:M5"/>
    <mergeCell ref="B6:C6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1.28125" style="9" customWidth="1"/>
    <col min="2" max="2" width="47.140625" style="9" customWidth="1"/>
    <col min="3" max="3" width="13.00390625" style="114" customWidth="1"/>
    <col min="4" max="4" width="4.7109375" style="114" customWidth="1"/>
    <col min="5" max="31" width="9.140625" style="114" customWidth="1"/>
    <col min="32" max="16384" width="9.140625" style="9" customWidth="1"/>
  </cols>
  <sheetData>
    <row r="1" spans="1:4" ht="18" customHeight="1">
      <c r="A1" s="686" t="s">
        <v>285</v>
      </c>
      <c r="B1" s="687"/>
      <c r="C1" s="113"/>
      <c r="D1" s="113"/>
    </row>
    <row r="2" spans="1:4" ht="18" customHeight="1" thickBot="1">
      <c r="A2" s="688"/>
      <c r="B2" s="688"/>
      <c r="C2" s="113"/>
      <c r="D2" s="113"/>
    </row>
    <row r="3" spans="1:4" ht="18" customHeight="1">
      <c r="A3" s="115" t="s">
        <v>116</v>
      </c>
      <c r="B3" s="116" t="str">
        <f>+CONCATENATE(ZAKL_DATA!B5,ZAKL_DATA!D4," ",ZAKL_DATA!B4,ZAKL_DATA!D7," ",ZAKL_DATA!B7)</f>
        <v>  </v>
      </c>
      <c r="D3" s="113"/>
    </row>
    <row r="4" spans="1:4" ht="18" customHeight="1">
      <c r="A4" s="117" t="s">
        <v>117</v>
      </c>
      <c r="B4" s="118">
        <f>+4!D8</f>
        <v>0</v>
      </c>
      <c r="D4" s="113"/>
    </row>
    <row r="5" spans="1:4" ht="18" customHeight="1" thickBot="1">
      <c r="A5" s="117" t="s">
        <v>121</v>
      </c>
      <c r="B5" s="119" t="str">
        <f>+IF(OR(EXACT(LEFT(1!L14,1),"X"),EXACT(LEFT(1!L14,1),"x")),"ANO","NE")</f>
        <v>NE</v>
      </c>
      <c r="D5" s="113"/>
    </row>
    <row r="6" spans="1:4" ht="18" customHeight="1" thickBot="1">
      <c r="A6" s="689"/>
      <c r="B6" s="689"/>
      <c r="C6" s="113"/>
      <c r="D6" s="113"/>
    </row>
    <row r="7" spans="1:4" ht="18" customHeight="1" thickBot="1">
      <c r="A7" s="120" t="s">
        <v>118</v>
      </c>
      <c r="B7" s="121" t="s">
        <v>119</v>
      </c>
      <c r="C7" s="113"/>
      <c r="D7" s="113"/>
    </row>
    <row r="8" spans="1:4" ht="18" customHeight="1">
      <c r="A8" s="122">
        <v>45443</v>
      </c>
      <c r="B8" s="123">
        <f>+IF(B4&lt;5001,B4,+IF(EXACT(LEFT((B5),1),"A"),0,CEILING(B4/2,1)))</f>
        <v>0</v>
      </c>
      <c r="C8" s="113"/>
      <c r="D8" s="113"/>
    </row>
    <row r="9" spans="1:5" ht="18" customHeight="1">
      <c r="A9" s="124">
        <v>45535</v>
      </c>
      <c r="B9" s="125">
        <f>+IF(B4&gt;5000,IF(EXACT(LEFT((B5),1),"A"),CEILING(B4/2,1),0),0)</f>
        <v>0</v>
      </c>
      <c r="C9" s="113"/>
      <c r="D9" s="113"/>
      <c r="E9" s="126"/>
    </row>
    <row r="10" spans="1:4" ht="18" customHeight="1" thickBot="1">
      <c r="A10" s="127">
        <v>45626</v>
      </c>
      <c r="B10" s="125">
        <f>+B4-B8-B9</f>
        <v>0</v>
      </c>
      <c r="C10" s="113"/>
      <c r="D10" s="113"/>
    </row>
    <row r="11" spans="1:2" ht="12.75">
      <c r="A11" s="690"/>
      <c r="B11" s="691"/>
    </row>
    <row r="12" spans="1:2" ht="12.75">
      <c r="A12" s="684" t="str">
        <f>+1!A53:R53</f>
        <v>Formulář zpracovala ASPEKT HM, daňová, účetní a auditorská kancelář, Za Strahovem 339/20, Praha 6-Břevnov, www.aspekt.hm</v>
      </c>
      <c r="B12" s="685"/>
    </row>
    <row r="13" spans="1:2" ht="12.75">
      <c r="A13" s="685"/>
      <c r="B13" s="685"/>
    </row>
    <row r="14" spans="1:2" ht="12.75">
      <c r="A14" s="114"/>
      <c r="B14" s="114"/>
    </row>
    <row r="15" spans="1:2" ht="12.75">
      <c r="A15" s="114"/>
      <c r="B15" s="114"/>
    </row>
    <row r="16" spans="1:2" ht="12.75">
      <c r="A16" s="114"/>
      <c r="B16" s="114"/>
    </row>
    <row r="17" spans="1:2" ht="12.75">
      <c r="A17" s="114"/>
      <c r="B17" s="114"/>
    </row>
    <row r="18" spans="1:2" ht="12.75">
      <c r="A18" s="114"/>
      <c r="B18" s="114"/>
    </row>
    <row r="19" spans="1:2" ht="12.75">
      <c r="A19" s="114"/>
      <c r="B19" s="114"/>
    </row>
    <row r="20" spans="1:2" ht="12.75">
      <c r="A20" s="114"/>
      <c r="B20" s="114"/>
    </row>
    <row r="21" spans="1:2" ht="12.75">
      <c r="A21" s="114"/>
      <c r="B21" s="114"/>
    </row>
    <row r="22" spans="1:2" ht="12.75">
      <c r="A22" s="114"/>
      <c r="B22" s="114"/>
    </row>
    <row r="23" spans="1:2" ht="12.75">
      <c r="A23" s="114"/>
      <c r="B23" s="114"/>
    </row>
    <row r="24" spans="1:2" ht="12.75" hidden="1">
      <c r="A24" s="114" t="s">
        <v>120</v>
      </c>
      <c r="B24" s="114"/>
    </row>
    <row r="25" spans="1:2" ht="12.75">
      <c r="A25" s="114"/>
      <c r="B25" s="114"/>
    </row>
    <row r="26" spans="1:2" ht="12.75">
      <c r="A26" s="114"/>
      <c r="B26" s="114"/>
    </row>
    <row r="27" spans="1:2" ht="12.75">
      <c r="A27" s="114"/>
      <c r="B27" s="114"/>
    </row>
    <row r="28" spans="1:2" ht="12.75">
      <c r="A28" s="114"/>
      <c r="B28" s="114"/>
    </row>
    <row r="29" spans="1:2" ht="12.75">
      <c r="A29" s="114"/>
      <c r="B29" s="114"/>
    </row>
    <row r="30" spans="1:2" ht="12.75">
      <c r="A30" s="114"/>
      <c r="B30" s="114"/>
    </row>
    <row r="31" spans="1:2" ht="12.75">
      <c r="A31" s="114"/>
      <c r="B31" s="114"/>
    </row>
    <row r="32" spans="1:2" ht="12.75">
      <c r="A32" s="114"/>
      <c r="B32" s="114"/>
    </row>
    <row r="33" spans="1:2" ht="12.75">
      <c r="A33" s="114"/>
      <c r="B33" s="114"/>
    </row>
    <row r="34" spans="1:2" ht="12.75">
      <c r="A34" s="114"/>
      <c r="B34" s="114"/>
    </row>
    <row r="35" spans="1:2" ht="12.75">
      <c r="A35" s="114"/>
      <c r="B35" s="114"/>
    </row>
    <row r="36" spans="1:2" ht="12.75">
      <c r="A36" s="114"/>
      <c r="B36" s="114"/>
    </row>
    <row r="37" spans="1:2" ht="12.75">
      <c r="A37" s="114"/>
      <c r="B37" s="114"/>
    </row>
    <row r="38" spans="1:2" ht="12.75">
      <c r="A38" s="114"/>
      <c r="B38" s="114"/>
    </row>
    <row r="39" spans="1:2" ht="12.75">
      <c r="A39" s="114"/>
      <c r="B39" s="114"/>
    </row>
    <row r="40" spans="1:2" ht="12.75">
      <c r="A40" s="114"/>
      <c r="B40" s="114"/>
    </row>
    <row r="41" spans="1:2" ht="12.75">
      <c r="A41" s="114"/>
      <c r="B41" s="114"/>
    </row>
    <row r="42" spans="1:2" ht="12.75">
      <c r="A42" s="114"/>
      <c r="B42" s="114"/>
    </row>
    <row r="43" spans="1:2" ht="12.75">
      <c r="A43" s="114"/>
      <c r="B43" s="114"/>
    </row>
    <row r="44" spans="1:2" ht="12.75">
      <c r="A44" s="114"/>
      <c r="B44" s="114"/>
    </row>
    <row r="45" spans="1:2" ht="12.75">
      <c r="A45" s="114"/>
      <c r="B45" s="114"/>
    </row>
    <row r="46" spans="1:2" ht="12.75">
      <c r="A46" s="114"/>
      <c r="B46" s="114"/>
    </row>
    <row r="47" spans="1:2" ht="12.75">
      <c r="A47" s="114"/>
      <c r="B47" s="114"/>
    </row>
    <row r="48" spans="1:2" ht="12.75">
      <c r="A48" s="114"/>
      <c r="B48" s="114"/>
    </row>
    <row r="49" s="114" customFormat="1" ht="12.75"/>
    <row r="50" s="114" customFormat="1" ht="12.75"/>
    <row r="51" s="114" customFormat="1" ht="12.75"/>
    <row r="52" s="114" customFormat="1" ht="12.75"/>
    <row r="53" s="114" customFormat="1" ht="12.75"/>
    <row r="54" s="114" customFormat="1" ht="12.75"/>
    <row r="55" s="114" customFormat="1" ht="12.75"/>
    <row r="56" s="114" customFormat="1" ht="12.75"/>
    <row r="57" s="114" customFormat="1" ht="12.75"/>
    <row r="58" s="114" customFormat="1" ht="12.75"/>
    <row r="59" s="114" customFormat="1" ht="12.75"/>
    <row r="60" s="114" customFormat="1" ht="12.75"/>
    <row r="61" s="114" customFormat="1" ht="12.75"/>
    <row r="62" s="114" customFormat="1" ht="12.75"/>
    <row r="63" s="114" customFormat="1" ht="12.75"/>
    <row r="64" s="114" customFormat="1" ht="12.75"/>
    <row r="65" s="114" customFormat="1" ht="12.75"/>
    <row r="66" s="114" customFormat="1" ht="12.75"/>
    <row r="67" s="114" customFormat="1" ht="12.75"/>
    <row r="68" s="114" customFormat="1" ht="12.75"/>
    <row r="69" s="114" customFormat="1" ht="12.75"/>
    <row r="70" s="114" customFormat="1" ht="12.75"/>
    <row r="71" s="114" customFormat="1" ht="12.75"/>
    <row r="72" s="114" customFormat="1" ht="12.75"/>
    <row r="73" s="114" customFormat="1" ht="12.75"/>
    <row r="74" s="114" customFormat="1" ht="12.75"/>
    <row r="75" s="114" customFormat="1" ht="12.75"/>
    <row r="76" s="114" customFormat="1" ht="12.75"/>
    <row r="77" s="114" customFormat="1" ht="12.75"/>
    <row r="78" s="114" customFormat="1" ht="12.75"/>
    <row r="79" s="114" customFormat="1" ht="12.75"/>
    <row r="80" s="114" customFormat="1" ht="12.75"/>
    <row r="81" s="114" customFormat="1" ht="12.75"/>
    <row r="82" s="114" customFormat="1" ht="12.75"/>
    <row r="83" s="114" customFormat="1" ht="12.75"/>
    <row r="84" s="114" customFormat="1" ht="12.75"/>
    <row r="85" s="114" customFormat="1" ht="12.75"/>
    <row r="86" s="114" customFormat="1" ht="12.75"/>
    <row r="87" s="114" customFormat="1" ht="12.75"/>
    <row r="88" s="114" customFormat="1" ht="12.75"/>
    <row r="89" s="114" customFormat="1" ht="12.75"/>
    <row r="90" s="114" customFormat="1" ht="12.75"/>
    <row r="91" s="114" customFormat="1" ht="12.75"/>
    <row r="92" s="114" customFormat="1" ht="12.75"/>
    <row r="93" s="114" customFormat="1" ht="12.75"/>
    <row r="94" s="114" customFormat="1" ht="12.75"/>
    <row r="95" s="114" customFormat="1" ht="12.75"/>
    <row r="96" s="114" customFormat="1" ht="12.75"/>
    <row r="97" s="114" customFormat="1" ht="12.75"/>
    <row r="98" s="114" customFormat="1" ht="12.75"/>
    <row r="99" s="114" customFormat="1" ht="12.75"/>
    <row r="100" s="114" customFormat="1" ht="12.75"/>
    <row r="101" s="114" customFormat="1" ht="12.75"/>
    <row r="102" s="114" customFormat="1" ht="12.75"/>
    <row r="103" s="114" customFormat="1" ht="12.75"/>
    <row r="104" s="114" customFormat="1" ht="12.75"/>
    <row r="105" s="114" customFormat="1" ht="12.75"/>
    <row r="106" s="114" customFormat="1" ht="12.75"/>
    <row r="107" s="114" customFormat="1" ht="12.75"/>
    <row r="108" s="114" customFormat="1" ht="12.75"/>
    <row r="109" s="114" customFormat="1" ht="12.75"/>
    <row r="110" s="114" customFormat="1" ht="12.75"/>
    <row r="111" s="114" customFormat="1" ht="12.75"/>
    <row r="112" s="114" customFormat="1" ht="12.75"/>
    <row r="113" s="114" customFormat="1" ht="12.75"/>
    <row r="114" s="114" customFormat="1" ht="12.75"/>
    <row r="115" s="114" customFormat="1" ht="12.75"/>
    <row r="116" s="114" customFormat="1" ht="12.75"/>
    <row r="117" s="114" customFormat="1" ht="12.75"/>
    <row r="118" s="114" customFormat="1" ht="12.75"/>
    <row r="119" s="114" customFormat="1" ht="12.75"/>
    <row r="120" s="114" customFormat="1" ht="12.75"/>
    <row r="121" s="114" customFormat="1" ht="12.75"/>
    <row r="122" s="114" customFormat="1" ht="12.75"/>
    <row r="123" s="114" customFormat="1" ht="12.75"/>
    <row r="124" s="114" customFormat="1" ht="12.75"/>
    <row r="125" s="114" customFormat="1" ht="12.75"/>
    <row r="126" s="114" customFormat="1" ht="12.75"/>
    <row r="127" s="114" customFormat="1" ht="12.75"/>
    <row r="128" s="114" customFormat="1" ht="12.75"/>
    <row r="129" s="114" customFormat="1" ht="12.75"/>
    <row r="130" s="114" customFormat="1" ht="12.75"/>
    <row r="131" s="114" customFormat="1" ht="12.75"/>
    <row r="132" s="114" customFormat="1" ht="12.75"/>
    <row r="133" s="114" customFormat="1" ht="12.75"/>
    <row r="134" s="114" customFormat="1" ht="12.75"/>
    <row r="135" s="114" customFormat="1" ht="12.75"/>
    <row r="136" s="114" customFormat="1" ht="12.75"/>
    <row r="137" s="114" customFormat="1" ht="12.75"/>
    <row r="138" s="114" customFormat="1" ht="12.75"/>
    <row r="139" s="114" customFormat="1" ht="12.75"/>
    <row r="140" s="114" customFormat="1" ht="12.75"/>
    <row r="141" s="114" customFormat="1" ht="12.75"/>
    <row r="142" s="114" customFormat="1" ht="12.75"/>
    <row r="143" s="114" customFormat="1" ht="12.75"/>
    <row r="144" s="114" customFormat="1" ht="12.75"/>
    <row r="145" s="114" customFormat="1" ht="12.75"/>
    <row r="146" s="114" customFormat="1" ht="12.75"/>
    <row r="147" s="114" customFormat="1" ht="12.75"/>
    <row r="148" s="114" customFormat="1" ht="12.75"/>
    <row r="149" s="114" customFormat="1" ht="12.75"/>
    <row r="150" s="114" customFormat="1" ht="12.75"/>
    <row r="151" s="114" customFormat="1" ht="12.75"/>
    <row r="152" s="114" customFormat="1" ht="12.75"/>
    <row r="153" s="114" customFormat="1" ht="12.75"/>
    <row r="154" s="114" customFormat="1" ht="12.75"/>
    <row r="155" s="114" customFormat="1" ht="12.75"/>
    <row r="156" s="114" customFormat="1" ht="12.75"/>
    <row r="157" s="114" customFormat="1" ht="12.75"/>
    <row r="158" s="114" customFormat="1" ht="12.75"/>
    <row r="159" s="114" customFormat="1" ht="12.75"/>
    <row r="160" s="114" customFormat="1" ht="12.75"/>
    <row r="161" s="114" customFormat="1" ht="12.75"/>
    <row r="162" s="114" customFormat="1" ht="12.75"/>
    <row r="163" s="114" customFormat="1" ht="12.75"/>
    <row r="164" s="114" customFormat="1" ht="12.75"/>
    <row r="165" s="114" customFormat="1" ht="12.75"/>
    <row r="166" s="114" customFormat="1" ht="12.75"/>
    <row r="167" s="114" customFormat="1" ht="12.75"/>
    <row r="168" s="114" customFormat="1" ht="12.75"/>
    <row r="169" s="114" customFormat="1" ht="12.75"/>
    <row r="170" s="114" customFormat="1" ht="12.75"/>
    <row r="171" s="114" customFormat="1" ht="12.75"/>
    <row r="172" s="114" customFormat="1" ht="12.75"/>
    <row r="173" s="114" customFormat="1" ht="12.75"/>
    <row r="174" s="114" customFormat="1" ht="12.75"/>
    <row r="175" s="114" customFormat="1" ht="12.75"/>
    <row r="176" s="114" customFormat="1" ht="12.75"/>
    <row r="177" s="114" customFormat="1" ht="12.75"/>
    <row r="178" s="114" customFormat="1" ht="12.75"/>
    <row r="179" s="114" customFormat="1" ht="12.75"/>
    <row r="180" s="114" customFormat="1" ht="12.75"/>
    <row r="181" s="114" customFormat="1" ht="12.75"/>
    <row r="182" s="114" customFormat="1" ht="12.75"/>
    <row r="183" s="114" customFormat="1" ht="12.75"/>
    <row r="184" s="114" customFormat="1" ht="12.75"/>
    <row r="185" s="114" customFormat="1" ht="12.75"/>
    <row r="186" s="114" customFormat="1" ht="12.75"/>
    <row r="187" s="114" customFormat="1" ht="12.75"/>
    <row r="188" s="114" customFormat="1" ht="12.75"/>
    <row r="189" s="114" customFormat="1" ht="12.75"/>
    <row r="190" s="114" customFormat="1" ht="12.75"/>
    <row r="191" s="114" customFormat="1" ht="12.75"/>
    <row r="192" s="114" customFormat="1" ht="12.75"/>
    <row r="193" s="114" customFormat="1" ht="12.75"/>
    <row r="194" s="114" customFormat="1" ht="12.75"/>
    <row r="195" s="114" customFormat="1" ht="12.75"/>
    <row r="196" s="114" customFormat="1" ht="12.75"/>
    <row r="197" s="114" customFormat="1" ht="12.75"/>
    <row r="198" s="114" customFormat="1" ht="12.75"/>
    <row r="199" s="114" customFormat="1" ht="12.75"/>
    <row r="200" s="114" customFormat="1" ht="12.75"/>
    <row r="201" s="114" customFormat="1" ht="12.75"/>
    <row r="202" s="114" customFormat="1" ht="12.75"/>
    <row r="203" s="114" customFormat="1" ht="12.75"/>
    <row r="204" s="114" customFormat="1" ht="12.75"/>
    <row r="205" s="114" customFormat="1" ht="12.75"/>
    <row r="206" s="114" customFormat="1" ht="12.75"/>
    <row r="207" s="114" customFormat="1" ht="12.75"/>
    <row r="208" s="114" customFormat="1" ht="12.75"/>
    <row r="209" s="114" customFormat="1" ht="12.75"/>
    <row r="210" s="114" customFormat="1" ht="12.75"/>
    <row r="211" s="114" customFormat="1" ht="12.75"/>
    <row r="212" s="114" customFormat="1" ht="12.75"/>
    <row r="213" s="114" customFormat="1" ht="12.75"/>
    <row r="214" s="114" customFormat="1" ht="12.75"/>
    <row r="215" s="114" customFormat="1" ht="12.75"/>
    <row r="216" s="114" customFormat="1" ht="12.75"/>
    <row r="217" s="114" customFormat="1" ht="12.75"/>
    <row r="218" s="114" customFormat="1" ht="12.75"/>
    <row r="219" s="114" customFormat="1" ht="12.75"/>
    <row r="220" s="114" customFormat="1" ht="12.75"/>
    <row r="221" s="114" customFormat="1" ht="12.75"/>
    <row r="222" s="114" customFormat="1" ht="12.75"/>
    <row r="223" s="114" customFormat="1" ht="12.75"/>
    <row r="224" s="114" customFormat="1" ht="12.75"/>
    <row r="225" s="114" customFormat="1" ht="12.75"/>
    <row r="226" s="114" customFormat="1" ht="12.75"/>
    <row r="227" s="114" customFormat="1" ht="12.75"/>
    <row r="228" s="114" customFormat="1" ht="12.75"/>
    <row r="229" s="114" customFormat="1" ht="12.75"/>
    <row r="230" s="114" customFormat="1" ht="12.75"/>
    <row r="231" s="114" customFormat="1" ht="12.75"/>
    <row r="232" s="114" customFormat="1" ht="12.75"/>
    <row r="233" s="114" customFormat="1" ht="12.75"/>
    <row r="234" s="114" customFormat="1" ht="12.75"/>
    <row r="235" s="114" customFormat="1" ht="12.75"/>
    <row r="236" s="114" customFormat="1" ht="12.75"/>
    <row r="237" s="114" customFormat="1" ht="12.75"/>
    <row r="238" s="114" customFormat="1" ht="12.75"/>
    <row r="239" s="114" customFormat="1" ht="12.75"/>
    <row r="240" s="114" customFormat="1" ht="12.75"/>
    <row r="241" s="114" customFormat="1" ht="12.75"/>
    <row r="242" s="114" customFormat="1" ht="12.75"/>
    <row r="243" s="114" customFormat="1" ht="12.75"/>
    <row r="244" s="114" customFormat="1" ht="12.75"/>
    <row r="245" s="114" customFormat="1" ht="12.75"/>
    <row r="246" s="114" customFormat="1" ht="12.75"/>
    <row r="247" s="114" customFormat="1" ht="12.75"/>
    <row r="248" s="114" customFormat="1" ht="12.75"/>
    <row r="249" s="114" customFormat="1" ht="12.75"/>
    <row r="250" s="114" customFormat="1" ht="12.75"/>
    <row r="251" s="114" customFormat="1" ht="12.75"/>
    <row r="252" s="114" customFormat="1" ht="12.75"/>
    <row r="253" s="114" customFormat="1" ht="12.75"/>
    <row r="254" s="114" customFormat="1" ht="12.75"/>
    <row r="255" s="114" customFormat="1" ht="12.75"/>
    <row r="256" s="114" customFormat="1" ht="12.75"/>
    <row r="257" s="114" customFormat="1" ht="12.75"/>
    <row r="258" s="114" customFormat="1" ht="12.75"/>
    <row r="259" s="114" customFormat="1" ht="12.75"/>
    <row r="260" s="114" customFormat="1" ht="12.75"/>
    <row r="261" s="114" customFormat="1" ht="12.75"/>
    <row r="262" s="114" customFormat="1" ht="12.75"/>
    <row r="263" s="114" customFormat="1" ht="12.75"/>
    <row r="264" s="114" customFormat="1" ht="12.75"/>
    <row r="265" s="114" customFormat="1" ht="12.75"/>
    <row r="266" s="114" customFormat="1" ht="12.75"/>
    <row r="267" s="114" customFormat="1" ht="12.75"/>
    <row r="268" s="114" customFormat="1" ht="12.75"/>
    <row r="269" s="114" customFormat="1" ht="12.75"/>
    <row r="270" s="114" customFormat="1" ht="12.75"/>
    <row r="271" s="114" customFormat="1" ht="12.75"/>
    <row r="272" s="114" customFormat="1" ht="12.75"/>
    <row r="273" s="114" customFormat="1" ht="12.75"/>
    <row r="274" s="114" customFormat="1" ht="12.75"/>
    <row r="275" s="114" customFormat="1" ht="12.75"/>
    <row r="276" s="114" customFormat="1" ht="12.75"/>
    <row r="277" s="114" customFormat="1" ht="12.75"/>
    <row r="278" s="114" customFormat="1" ht="12.75"/>
    <row r="279" s="114" customFormat="1" ht="12.75"/>
    <row r="280" s="114" customFormat="1" ht="12.75"/>
    <row r="281" s="114" customFormat="1" ht="12.75"/>
    <row r="282" s="114" customFormat="1" ht="12.75"/>
    <row r="283" s="114" customFormat="1" ht="12.75"/>
    <row r="284" s="114" customFormat="1" ht="12.75"/>
    <row r="285" s="114" customFormat="1" ht="12.75"/>
    <row r="286" s="114" customFormat="1" ht="12.75"/>
    <row r="287" s="114" customFormat="1" ht="12.75"/>
    <row r="288" s="114" customFormat="1" ht="12.75"/>
    <row r="289" s="114" customFormat="1" ht="12.75"/>
    <row r="290" s="114" customFormat="1" ht="12.75"/>
    <row r="291" s="114" customFormat="1" ht="12.75"/>
    <row r="292" s="114" customFormat="1" ht="12.75"/>
    <row r="293" s="114" customFormat="1" ht="12.75"/>
    <row r="294" s="114" customFormat="1" ht="12.75"/>
    <row r="295" s="114" customFormat="1" ht="12.75"/>
    <row r="296" s="114" customFormat="1" ht="12.75"/>
    <row r="297" s="114" customFormat="1" ht="12.75"/>
    <row r="298" s="114" customFormat="1" ht="12.75"/>
    <row r="299" s="114" customFormat="1" ht="12.75"/>
    <row r="300" s="114" customFormat="1" ht="12.75"/>
    <row r="301" s="114" customFormat="1" ht="12.75"/>
    <row r="302" s="114" customFormat="1" ht="12.75"/>
    <row r="303" s="114" customFormat="1" ht="12.75"/>
    <row r="304" s="114" customFormat="1" ht="12.75"/>
    <row r="305" s="114" customFormat="1" ht="12.75"/>
    <row r="306" s="114" customFormat="1" ht="12.75"/>
    <row r="307" s="114" customFormat="1" ht="12.75"/>
    <row r="308" s="114" customFormat="1" ht="12.75"/>
    <row r="309" s="114" customFormat="1" ht="12.75"/>
    <row r="310" s="114" customFormat="1" ht="12.75"/>
    <row r="311" s="114" customFormat="1" ht="12.75"/>
    <row r="312" s="114" customFormat="1" ht="12.75"/>
    <row r="313" s="114" customFormat="1" ht="12.75"/>
    <row r="314" s="114" customFormat="1" ht="12.75"/>
  </sheetData>
  <sheetProtection password="EF65" sheet="1" objects="1" scenarios="1"/>
  <mergeCells count="5">
    <mergeCell ref="A12:B13"/>
    <mergeCell ref="A1:B1"/>
    <mergeCell ref="A2:B2"/>
    <mergeCell ref="A6:B6"/>
    <mergeCell ref="A11:B1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Cipro</dc:creator>
  <cp:keywords/>
  <dc:description/>
  <cp:lastModifiedBy>Martin Štěpán</cp:lastModifiedBy>
  <cp:lastPrinted>2023-12-16T18:37:18Z</cp:lastPrinted>
  <dcterms:created xsi:type="dcterms:W3CDTF">2006-12-21T11:09:00Z</dcterms:created>
  <dcterms:modified xsi:type="dcterms:W3CDTF">2023-12-29T13:10:16Z</dcterms:modified>
  <cp:category/>
  <cp:version/>
  <cp:contentType/>
  <cp:contentStatus/>
</cp:coreProperties>
</file>